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56.3\secretaria\COLABORADORES\Solange\"/>
    </mc:Choice>
  </mc:AlternateContent>
  <xr:revisionPtr revIDLastSave="0" documentId="13_ncr:1_{719D05D7-CD4B-41F1-9DA0-6E6083C62F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tividades e Resultado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0" i="2" l="1"/>
  <c r="P69" i="2"/>
  <c r="P68" i="2"/>
  <c r="P67" i="2"/>
  <c r="P66" i="2"/>
  <c r="P64" i="2"/>
  <c r="P65" i="2"/>
  <c r="P63" i="2"/>
  <c r="P62" i="2"/>
  <c r="P61" i="2"/>
  <c r="P60" i="2"/>
  <c r="P59" i="2"/>
  <c r="O70" i="2"/>
  <c r="O60" i="2"/>
  <c r="O61" i="2"/>
  <c r="O62" i="2"/>
  <c r="O63" i="2"/>
  <c r="O64" i="2"/>
  <c r="O65" i="2"/>
  <c r="O66" i="2"/>
  <c r="O67" i="2"/>
  <c r="O68" i="2"/>
  <c r="O69" i="2"/>
  <c r="O59" i="2"/>
  <c r="C70" i="2"/>
  <c r="D70" i="2"/>
  <c r="E70" i="2"/>
  <c r="F70" i="2"/>
  <c r="G70" i="2"/>
  <c r="H70" i="2"/>
  <c r="I70" i="2"/>
  <c r="J70" i="2"/>
  <c r="K70" i="2"/>
  <c r="L70" i="2"/>
  <c r="M70" i="2"/>
  <c r="N70" i="2"/>
  <c r="B70" i="2"/>
  <c r="P47" i="2"/>
  <c r="P46" i="2"/>
  <c r="O47" i="2"/>
  <c r="O46" i="2"/>
  <c r="P41" i="2"/>
  <c r="P40" i="2"/>
  <c r="O41" i="2"/>
  <c r="B41" i="2"/>
  <c r="O40" i="2"/>
  <c r="P35" i="2"/>
  <c r="P33" i="2"/>
  <c r="O33" i="2"/>
  <c r="K35" i="2"/>
  <c r="J35" i="2"/>
  <c r="I35" i="2"/>
  <c r="H35" i="2"/>
  <c r="G35" i="2"/>
  <c r="F35" i="2"/>
  <c r="E35" i="2"/>
  <c r="O26" i="2"/>
  <c r="B28" i="2"/>
  <c r="O28" i="2" s="1"/>
  <c r="O27" i="2"/>
  <c r="P26" i="2"/>
  <c r="P28" i="2" s="1"/>
  <c r="O35" i="2"/>
  <c r="O34" i="2"/>
  <c r="B35" i="2"/>
  <c r="P21" i="2"/>
  <c r="P19" i="2"/>
  <c r="P20" i="2"/>
  <c r="P18" i="2"/>
  <c r="O21" i="2"/>
  <c r="O19" i="2"/>
  <c r="O20" i="2"/>
  <c r="O18" i="2"/>
  <c r="C21" i="2"/>
  <c r="D21" i="2"/>
  <c r="E21" i="2"/>
  <c r="F21" i="2"/>
  <c r="G21" i="2"/>
  <c r="H21" i="2"/>
  <c r="I21" i="2"/>
  <c r="J21" i="2"/>
  <c r="K21" i="2"/>
  <c r="L21" i="2"/>
  <c r="M21" i="2"/>
  <c r="N21" i="2"/>
  <c r="B21" i="2"/>
  <c r="O13" i="2" l="1"/>
  <c r="O11" i="2"/>
  <c r="O12" i="2"/>
  <c r="O10" i="2"/>
  <c r="C13" i="2"/>
  <c r="D13" i="2"/>
  <c r="E13" i="2"/>
  <c r="F13" i="2"/>
  <c r="G13" i="2"/>
  <c r="H13" i="2"/>
  <c r="I13" i="2"/>
  <c r="J13" i="2"/>
  <c r="K13" i="2"/>
  <c r="L13" i="2"/>
  <c r="M13" i="2"/>
  <c r="N13" i="2"/>
  <c r="B13" i="2"/>
  <c r="P13" i="2"/>
  <c r="P12" i="2"/>
  <c r="P11" i="2"/>
  <c r="P10" i="2"/>
</calcChain>
</file>

<file path=xl/sharedStrings.xml><?xml version="1.0" encoding="utf-8"?>
<sst xmlns="http://schemas.openxmlformats.org/spreadsheetml/2006/main" count="347" uniqueCount="58">
  <si>
    <t> 271 - Consultas Médicas </t>
  </si>
  <si>
    <t xml:space="preserve">Meta contratada mensal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</si>
  <si>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</si>
  <si>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</si>
  <si>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</si>
  <si>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</si>
  <si>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</si>
  <si>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</si>
  <si>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</si>
  <si>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</si>
  <si>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</si>
  <si>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</si>
  <si>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</si>
  <si>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</si>
  <si>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</si>
  <si>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</si>
  <si>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</si>
  <si>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</si>
  <si>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Primeiras Consultas Rede</t>
  </si>
  <si>
    <t>Interconsultas</t>
  </si>
  <si>
    <t>Consultas Subseqüentes</t>
  </si>
  <si>
    <t> 595 - Consultas Médicas (COM TELEMEDICINA)  </t>
  </si>
  <si>
    <t> 272 - Consultas Não Médicas/Procedimentos Terapêuticos Não Médicos </t>
  </si>
  <si>
    <t>Consultas Não Médicas</t>
  </si>
  <si>
    <t>Procedimentos Terapêuticos (sessões)</t>
  </si>
  <si>
    <t> 596 - Consultas Não Médicas/Procedimentos Terapêuticos Não Médicos (COM TELEMEDICINA) </t>
  </si>
  <si>
    <t> 571 - Cirurgia Ambulatorial Maior (CMA) </t>
  </si>
  <si>
    <t>Cirurgias ambulatoriais CMA</t>
  </si>
  <si>
    <t> 572 - Cirurgia Ambulatorial Menor (cma) </t>
  </si>
  <si>
    <t>Cirurgias ambulatoriais cma</t>
  </si>
  <si>
    <t> 274 - Atendimento Odontológico 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</si>
  <si>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</si>
  <si>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</si>
  <si>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</si>
  <si>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</si>
  <si>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</si>
  <si>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</si>
  <si>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</si>
  <si>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</si>
  <si>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</si>
  <si>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</si>
  <si>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</si>
  <si>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</si>
  <si>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</si>
  <si>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</si>
  <si>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</si>
  <si>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</si>
  <si>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</si>
  <si>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</si>
  <si>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</si>
  <si>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</si>
  <si>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</si>
  <si>
    <t> 504 - PET CT </t>
  </si>
  <si>
    <t>Interno</t>
  </si>
  <si>
    <t>Externo</t>
  </si>
  <si>
    <t>Fonte: http://www.gestao.saude.sp.gov.br</t>
  </si>
  <si>
    <t>http://www.cross.saude.sp.gov.br</t>
  </si>
  <si>
    <t>Ambulatório Médico de Especialidades Taboão da Serra - AME Taboão da Serra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</si>
</sst>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16</xdr:col>
      <xdr:colOff>70247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91"/>
  <sheetViews>
    <sheetView showGridLines="0" tabSelected="1" view="pageBreakPreview" zoomScaleNormal="100" zoomScaleSheetLayoutView="100" workbookViewId="0">
      <selection activeCell="B21" sqref="B21:P21"/>
    </sheetView>
  </sheetViews>
  <sheetFormatPr defaultRowHeight="15" x14ac:dyDescent="0.25"/>
  <cols>
    <col min="1" max="1" width="38.85546875" customWidth="1"/>
    <col min="2" max="2" width="11.140625" style="8" customWidth="1"/>
    <col min="3" max="3" width="7.42578125" style="8" bestFit="1" customWidth="1"/>
    <col min="4" max="4" width="9.5703125" style="8" bestFit="1" customWidth="1"/>
    <col min="5" max="5" width="6.42578125" style="8" bestFit="1" customWidth="1"/>
    <col min="6" max="7" width="5.5703125" style="8" bestFit="1" customWidth="1"/>
    <col min="8" max="8" width="6.28515625" style="8" bestFit="1" customWidth="1"/>
    <col min="9" max="9" width="5.5703125" style="8" bestFit="1" customWidth="1"/>
    <col min="10" max="10" width="7.140625" style="8" bestFit="1" customWidth="1"/>
    <col min="11" max="11" width="9.7109375" style="8" bestFit="1" customWidth="1"/>
    <col min="12" max="12" width="8.42578125" style="8" bestFit="1" customWidth="1"/>
    <col min="13" max="13" width="10.42578125" style="8" bestFit="1" customWidth="1"/>
    <col min="14" max="14" width="10.140625" style="8" bestFit="1" customWidth="1"/>
    <col min="15" max="15" width="7.7109375" style="8" customWidth="1"/>
    <col min="16" max="16" width="6.5703125" style="8" bestFit="1" customWidth="1"/>
    <col min="17" max="17" width="11.5703125" style="8" bestFit="1" customWidth="1"/>
  </cols>
  <sheetData>
    <row r="4" spans="1:17" ht="15" customHeight="1" x14ac:dyDescent="0.35">
      <c r="B4" s="16" t="s">
        <v>57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6" spans="1:17" ht="15" customHeight="1" thickBot="1" x14ac:dyDescent="0.3">
      <c r="A6" s="19"/>
      <c r="B6" s="19"/>
      <c r="C6" s="19"/>
      <c r="D6" s="19"/>
    </row>
    <row r="7" spans="1:17" ht="20.100000000000001" customHeight="1" thickBot="1" x14ac:dyDescent="0.3">
      <c r="A7" s="1" t="s">
        <v>0</v>
      </c>
    </row>
    <row r="8" spans="1:17" ht="20.100000000000001" customHeight="1" thickBot="1" x14ac:dyDescent="0.3">
      <c r="A8" s="17"/>
      <c r="B8" s="23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20" t="s">
        <v>14</v>
      </c>
      <c r="P8" s="21"/>
      <c r="Q8" s="22"/>
    </row>
    <row r="9" spans="1:17" ht="27.75" customHeight="1" thickBot="1" x14ac:dyDescent="0.3">
      <c r="A9" s="18"/>
      <c r="B9" s="24"/>
      <c r="C9" s="9" t="s">
        <v>15</v>
      </c>
      <c r="D9" s="9" t="s">
        <v>15</v>
      </c>
      <c r="E9" s="9" t="s">
        <v>15</v>
      </c>
      <c r="F9" s="9" t="s">
        <v>15</v>
      </c>
      <c r="G9" s="9" t="s">
        <v>15</v>
      </c>
      <c r="H9" s="9" t="s">
        <v>15</v>
      </c>
      <c r="I9" s="9" t="s">
        <v>15</v>
      </c>
      <c r="J9" s="9" t="s">
        <v>15</v>
      </c>
      <c r="K9" s="9" t="s">
        <v>15</v>
      </c>
      <c r="L9" s="9" t="s">
        <v>15</v>
      </c>
      <c r="M9" s="9" t="s">
        <v>15</v>
      </c>
      <c r="N9" s="9" t="s">
        <v>15</v>
      </c>
      <c r="O9" s="9" t="s">
        <v>16</v>
      </c>
      <c r="P9" s="9" t="s">
        <v>15</v>
      </c>
      <c r="Q9" s="9" t="s">
        <v>17</v>
      </c>
    </row>
    <row r="10" spans="1:17" ht="20.100000000000001" customHeight="1" thickBot="1" x14ac:dyDescent="0.3">
      <c r="A10" s="3" t="s">
        <v>18</v>
      </c>
      <c r="B10" s="13">
        <v>1516</v>
      </c>
      <c r="C10" s="14">
        <v>932</v>
      </c>
      <c r="D10" s="13">
        <v>1059</v>
      </c>
      <c r="E10" s="13">
        <v>1000</v>
      </c>
      <c r="F10" s="14">
        <v>438</v>
      </c>
      <c r="G10" s="14">
        <v>132</v>
      </c>
      <c r="H10" s="14">
        <v>749</v>
      </c>
      <c r="I10" s="13">
        <v>1649</v>
      </c>
      <c r="J10" s="13">
        <v>2351</v>
      </c>
      <c r="K10" s="13">
        <v>2758</v>
      </c>
      <c r="L10" s="13">
        <v>2441</v>
      </c>
      <c r="M10" s="13">
        <v>2457</v>
      </c>
      <c r="N10" s="13">
        <v>2039</v>
      </c>
      <c r="O10" s="15">
        <f>B10*12</f>
        <v>18192</v>
      </c>
      <c r="P10" s="15">
        <f>C10+D10+E10+F10+G10+H10+I10+J10+K10+L10+M10+N10</f>
        <v>18005</v>
      </c>
      <c r="Q10" s="7">
        <v>-1.03</v>
      </c>
    </row>
    <row r="11" spans="1:17" ht="20.100000000000001" customHeight="1" thickBot="1" x14ac:dyDescent="0.3">
      <c r="A11" s="3" t="s">
        <v>19</v>
      </c>
      <c r="B11" s="14">
        <v>390</v>
      </c>
      <c r="C11" s="14">
        <v>600</v>
      </c>
      <c r="D11" s="14">
        <v>398</v>
      </c>
      <c r="E11" s="14">
        <v>502</v>
      </c>
      <c r="F11" s="14">
        <v>277</v>
      </c>
      <c r="G11" s="14">
        <v>523</v>
      </c>
      <c r="H11" s="13">
        <v>1024</v>
      </c>
      <c r="I11" s="14">
        <v>481</v>
      </c>
      <c r="J11" s="14">
        <v>470</v>
      </c>
      <c r="K11" s="14">
        <v>361</v>
      </c>
      <c r="L11" s="14">
        <v>265</v>
      </c>
      <c r="M11" s="14">
        <v>397</v>
      </c>
      <c r="N11" s="14">
        <v>363</v>
      </c>
      <c r="O11" s="15">
        <f t="shared" ref="O11:O12" si="0">B11*12</f>
        <v>4680</v>
      </c>
      <c r="P11" s="15">
        <f>C11+D11+E11+F11+G11+H11+I11+J11+K11+L11+M11+N11</f>
        <v>5661</v>
      </c>
      <c r="Q11" s="7">
        <v>20.96</v>
      </c>
    </row>
    <row r="12" spans="1:17" ht="20.100000000000001" customHeight="1" thickBot="1" x14ac:dyDescent="0.3">
      <c r="A12" s="3" t="s">
        <v>20</v>
      </c>
      <c r="B12" s="13">
        <v>1945</v>
      </c>
      <c r="C12" s="13">
        <v>2245</v>
      </c>
      <c r="D12" s="13">
        <v>2107</v>
      </c>
      <c r="E12" s="13">
        <v>1917</v>
      </c>
      <c r="F12" s="14">
        <v>846</v>
      </c>
      <c r="G12" s="14">
        <v>800</v>
      </c>
      <c r="H12" s="13">
        <v>1947</v>
      </c>
      <c r="I12" s="13">
        <v>1783</v>
      </c>
      <c r="J12" s="13">
        <v>1666</v>
      </c>
      <c r="K12" s="13">
        <v>1697</v>
      </c>
      <c r="L12" s="13">
        <v>1715</v>
      </c>
      <c r="M12" s="13">
        <v>1724</v>
      </c>
      <c r="N12" s="13">
        <v>1808</v>
      </c>
      <c r="O12" s="15">
        <f t="shared" si="0"/>
        <v>23340</v>
      </c>
      <c r="P12" s="15">
        <f>C12+D12+E12+F12+G12+H12+I12+J12+K12+L12+M12+N12</f>
        <v>20255</v>
      </c>
      <c r="Q12" s="7">
        <v>-13.22</v>
      </c>
    </row>
    <row r="13" spans="1:17" ht="20.100000000000001" customHeight="1" thickBot="1" x14ac:dyDescent="0.3">
      <c r="A13" s="3" t="s">
        <v>14</v>
      </c>
      <c r="B13" s="15">
        <f>B10+B11+B12</f>
        <v>3851</v>
      </c>
      <c r="C13" s="15">
        <f t="shared" ref="C13:N13" si="1">C10+C11+C12</f>
        <v>3777</v>
      </c>
      <c r="D13" s="15">
        <f t="shared" si="1"/>
        <v>3564</v>
      </c>
      <c r="E13" s="15">
        <f t="shared" si="1"/>
        <v>3419</v>
      </c>
      <c r="F13" s="15">
        <f t="shared" si="1"/>
        <v>1561</v>
      </c>
      <c r="G13" s="15">
        <f t="shared" si="1"/>
        <v>1455</v>
      </c>
      <c r="H13" s="15">
        <f t="shared" si="1"/>
        <v>3720</v>
      </c>
      <c r="I13" s="15">
        <f t="shared" si="1"/>
        <v>3913</v>
      </c>
      <c r="J13" s="15">
        <f t="shared" si="1"/>
        <v>4487</v>
      </c>
      <c r="K13" s="15">
        <f t="shared" si="1"/>
        <v>4816</v>
      </c>
      <c r="L13" s="15">
        <f t="shared" si="1"/>
        <v>4421</v>
      </c>
      <c r="M13" s="15">
        <f t="shared" si="1"/>
        <v>4578</v>
      </c>
      <c r="N13" s="15">
        <f t="shared" si="1"/>
        <v>4210</v>
      </c>
      <c r="O13" s="15">
        <f>O10+O11+O12</f>
        <v>46212</v>
      </c>
      <c r="P13" s="15">
        <f>P10+P11+P12</f>
        <v>43921</v>
      </c>
      <c r="Q13" s="7">
        <v>-4.96</v>
      </c>
    </row>
    <row r="14" spans="1:17" ht="20.100000000000001" customHeight="1" x14ac:dyDescent="0.25">
      <c r="A14" s="2"/>
    </row>
    <row r="15" spans="1:17" ht="20.100000000000001" customHeight="1" thickBot="1" x14ac:dyDescent="0.3">
      <c r="A15" s="25" t="s">
        <v>21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0.100000000000001" customHeight="1" thickBot="1" x14ac:dyDescent="0.3">
      <c r="A16" s="17"/>
      <c r="B16" s="23" t="s">
        <v>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2" t="s">
        <v>11</v>
      </c>
      <c r="M16" s="12" t="s">
        <v>12</v>
      </c>
      <c r="N16" s="12" t="s">
        <v>13</v>
      </c>
      <c r="O16" s="20" t="s">
        <v>14</v>
      </c>
      <c r="P16" s="21"/>
      <c r="Q16" s="22"/>
    </row>
    <row r="17" spans="1:17" ht="25.5" customHeight="1" thickBot="1" x14ac:dyDescent="0.3">
      <c r="A17" s="18"/>
      <c r="B17" s="24"/>
      <c r="C17" s="7" t="s">
        <v>15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  <c r="M17" s="7" t="s">
        <v>15</v>
      </c>
      <c r="N17" s="7" t="s">
        <v>15</v>
      </c>
      <c r="O17" s="7" t="s">
        <v>16</v>
      </c>
      <c r="P17" s="7" t="s">
        <v>15</v>
      </c>
      <c r="Q17" s="7" t="s">
        <v>17</v>
      </c>
    </row>
    <row r="18" spans="1:17" ht="20.100000000000001" customHeight="1" thickBot="1" x14ac:dyDescent="0.3">
      <c r="A18" s="3" t="s">
        <v>18</v>
      </c>
      <c r="B18" s="13">
        <v>1516</v>
      </c>
      <c r="C18" s="4">
        <v>932</v>
      </c>
      <c r="D18" s="5">
        <v>1059</v>
      </c>
      <c r="E18" s="5">
        <v>1000</v>
      </c>
      <c r="F18" s="4">
        <v>438</v>
      </c>
      <c r="G18" s="4">
        <v>132</v>
      </c>
      <c r="H18" s="4">
        <v>749</v>
      </c>
      <c r="I18" s="5">
        <v>1649</v>
      </c>
      <c r="J18" s="5">
        <v>2351</v>
      </c>
      <c r="K18" s="5">
        <v>2758</v>
      </c>
      <c r="L18" s="5">
        <v>2441</v>
      </c>
      <c r="M18" s="5">
        <v>2457</v>
      </c>
      <c r="N18" s="5">
        <v>2039</v>
      </c>
      <c r="O18" s="6">
        <f>B18*12</f>
        <v>18192</v>
      </c>
      <c r="P18" s="6">
        <f>C18+D18+E18+F18+G18+H18+I18+J18+K18+L18+M18+N18</f>
        <v>18005</v>
      </c>
      <c r="Q18" s="9">
        <v>-1.03</v>
      </c>
    </row>
    <row r="19" spans="1:17" ht="20.100000000000001" customHeight="1" thickBot="1" x14ac:dyDescent="0.3">
      <c r="A19" s="3" t="s">
        <v>19</v>
      </c>
      <c r="B19" s="14">
        <v>390</v>
      </c>
      <c r="C19" s="4">
        <v>600</v>
      </c>
      <c r="D19" s="4">
        <v>398</v>
      </c>
      <c r="E19" s="4">
        <v>502</v>
      </c>
      <c r="F19" s="4">
        <v>277</v>
      </c>
      <c r="G19" s="4">
        <v>523</v>
      </c>
      <c r="H19" s="5">
        <v>1024</v>
      </c>
      <c r="I19" s="4">
        <v>481</v>
      </c>
      <c r="J19" s="4">
        <v>470</v>
      </c>
      <c r="K19" s="4">
        <v>361</v>
      </c>
      <c r="L19" s="4">
        <v>265</v>
      </c>
      <c r="M19" s="4">
        <v>397</v>
      </c>
      <c r="N19" s="4">
        <v>363</v>
      </c>
      <c r="O19" s="6">
        <f t="shared" ref="O19:O20" si="2">B19*12</f>
        <v>4680</v>
      </c>
      <c r="P19" s="6">
        <f t="shared" ref="P19:P20" si="3">C19+D19+E19+F19+G19+H19+I19+J19+K19+L19+M19+N19</f>
        <v>5661</v>
      </c>
      <c r="Q19" s="9">
        <v>20.96</v>
      </c>
    </row>
    <row r="20" spans="1:17" ht="20.100000000000001" customHeight="1" thickBot="1" x14ac:dyDescent="0.3">
      <c r="A20" s="3" t="s">
        <v>20</v>
      </c>
      <c r="B20" s="13">
        <v>1945</v>
      </c>
      <c r="C20" s="5">
        <v>2245</v>
      </c>
      <c r="D20" s="5">
        <v>2107</v>
      </c>
      <c r="E20" s="5">
        <v>1927</v>
      </c>
      <c r="F20" s="4">
        <v>846</v>
      </c>
      <c r="G20" s="4">
        <v>810</v>
      </c>
      <c r="H20" s="5">
        <v>2114</v>
      </c>
      <c r="I20" s="5">
        <v>1793</v>
      </c>
      <c r="J20" s="5">
        <v>1668</v>
      </c>
      <c r="K20" s="5">
        <v>1698</v>
      </c>
      <c r="L20" s="5">
        <v>1715</v>
      </c>
      <c r="M20" s="5">
        <v>1724</v>
      </c>
      <c r="N20" s="5">
        <v>1808</v>
      </c>
      <c r="O20" s="6">
        <f t="shared" si="2"/>
        <v>23340</v>
      </c>
      <c r="P20" s="6">
        <f t="shared" si="3"/>
        <v>20455</v>
      </c>
      <c r="Q20" s="9">
        <v>-12.36</v>
      </c>
    </row>
    <row r="21" spans="1:17" ht="20.100000000000001" customHeight="1" thickBot="1" x14ac:dyDescent="0.3">
      <c r="A21" s="3" t="s">
        <v>14</v>
      </c>
      <c r="B21" s="6">
        <f>B18+B19+B20</f>
        <v>3851</v>
      </c>
      <c r="C21" s="6">
        <f t="shared" ref="C21:N21" si="4">C18+C19+C20</f>
        <v>3777</v>
      </c>
      <c r="D21" s="6">
        <f t="shared" si="4"/>
        <v>3564</v>
      </c>
      <c r="E21" s="6">
        <f t="shared" si="4"/>
        <v>3429</v>
      </c>
      <c r="F21" s="6">
        <f t="shared" si="4"/>
        <v>1561</v>
      </c>
      <c r="G21" s="6">
        <f t="shared" si="4"/>
        <v>1465</v>
      </c>
      <c r="H21" s="6">
        <f t="shared" si="4"/>
        <v>3887</v>
      </c>
      <c r="I21" s="6">
        <f t="shared" si="4"/>
        <v>3923</v>
      </c>
      <c r="J21" s="6">
        <f t="shared" si="4"/>
        <v>4489</v>
      </c>
      <c r="K21" s="6">
        <f t="shared" si="4"/>
        <v>4817</v>
      </c>
      <c r="L21" s="6">
        <f t="shared" si="4"/>
        <v>4421</v>
      </c>
      <c r="M21" s="6">
        <f t="shared" si="4"/>
        <v>4578</v>
      </c>
      <c r="N21" s="6">
        <f t="shared" si="4"/>
        <v>4210</v>
      </c>
      <c r="O21" s="6">
        <f>O18+O19+O20</f>
        <v>46212</v>
      </c>
      <c r="P21" s="6">
        <f>P18+P19+P20</f>
        <v>44121</v>
      </c>
      <c r="Q21" s="9">
        <v>-4.5199999999999996</v>
      </c>
    </row>
    <row r="22" spans="1:17" ht="20.100000000000001" customHeight="1" x14ac:dyDescent="0.25">
      <c r="A22" s="2"/>
    </row>
    <row r="23" spans="1:17" ht="20.100000000000001" customHeight="1" thickBot="1" x14ac:dyDescent="0.3">
      <c r="A23" s="25" t="s">
        <v>22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20.100000000000001" customHeight="1" thickBot="1" x14ac:dyDescent="0.3">
      <c r="A24" s="17"/>
      <c r="B24" s="23" t="s">
        <v>1</v>
      </c>
      <c r="C24" s="12" t="s">
        <v>2</v>
      </c>
      <c r="D24" s="12" t="s">
        <v>3</v>
      </c>
      <c r="E24" s="12" t="s">
        <v>4</v>
      </c>
      <c r="F24" s="12" t="s">
        <v>5</v>
      </c>
      <c r="G24" s="12" t="s">
        <v>6</v>
      </c>
      <c r="H24" s="12" t="s">
        <v>7</v>
      </c>
      <c r="I24" s="12" t="s">
        <v>8</v>
      </c>
      <c r="J24" s="12" t="s">
        <v>9</v>
      </c>
      <c r="K24" s="12" t="s">
        <v>10</v>
      </c>
      <c r="L24" s="12" t="s">
        <v>11</v>
      </c>
      <c r="M24" s="12" t="s">
        <v>12</v>
      </c>
      <c r="N24" s="12" t="s">
        <v>13</v>
      </c>
      <c r="O24" s="20" t="s">
        <v>14</v>
      </c>
      <c r="P24" s="21"/>
      <c r="Q24" s="22"/>
    </row>
    <row r="25" spans="1:17" ht="27.75" customHeight="1" thickBot="1" x14ac:dyDescent="0.3">
      <c r="A25" s="18"/>
      <c r="B25" s="24"/>
      <c r="C25" s="7" t="s">
        <v>15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  <c r="K25" s="7" t="s">
        <v>15</v>
      </c>
      <c r="L25" s="7" t="s">
        <v>15</v>
      </c>
      <c r="M25" s="7" t="s">
        <v>15</v>
      </c>
      <c r="N25" s="7" t="s">
        <v>15</v>
      </c>
      <c r="O25" s="7" t="s">
        <v>16</v>
      </c>
      <c r="P25" s="7" t="s">
        <v>15</v>
      </c>
      <c r="Q25" s="7" t="s">
        <v>17</v>
      </c>
    </row>
    <row r="26" spans="1:17" ht="20.100000000000001" customHeight="1" thickBot="1" x14ac:dyDescent="0.3">
      <c r="A26" s="3" t="s">
        <v>23</v>
      </c>
      <c r="B26" s="13">
        <v>900</v>
      </c>
      <c r="C26" s="13">
        <v>1345</v>
      </c>
      <c r="D26" s="13">
        <v>1114</v>
      </c>
      <c r="E26" s="14">
        <v>907</v>
      </c>
      <c r="F26" s="14">
        <v>463</v>
      </c>
      <c r="G26" s="14">
        <v>502</v>
      </c>
      <c r="H26" s="14">
        <v>925</v>
      </c>
      <c r="I26" s="13">
        <v>1030</v>
      </c>
      <c r="J26" s="13">
        <v>1153</v>
      </c>
      <c r="K26" s="13">
        <v>1133</v>
      </c>
      <c r="L26" s="13">
        <v>1347</v>
      </c>
      <c r="M26" s="13">
        <v>1115</v>
      </c>
      <c r="N26" s="13">
        <v>1178</v>
      </c>
      <c r="O26" s="15">
        <f>B26*12</f>
        <v>10800</v>
      </c>
      <c r="P26" s="15">
        <f>C26+D26+E26+F26+G26+H26+I26+J26+K26+L26+M26+N26</f>
        <v>12212</v>
      </c>
      <c r="Q26" s="9">
        <v>13.07</v>
      </c>
    </row>
    <row r="27" spans="1:17" ht="20.100000000000001" customHeight="1" thickBot="1" x14ac:dyDescent="0.3">
      <c r="A27" s="3" t="s">
        <v>24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5">
        <f>B27*12</f>
        <v>0</v>
      </c>
      <c r="P27" s="15">
        <v>0</v>
      </c>
      <c r="Q27" s="9">
        <v>0</v>
      </c>
    </row>
    <row r="28" spans="1:17" ht="20.100000000000001" customHeight="1" thickBot="1" x14ac:dyDescent="0.3">
      <c r="A28" s="3" t="s">
        <v>14</v>
      </c>
      <c r="B28" s="15">
        <f>B26+B27</f>
        <v>900</v>
      </c>
      <c r="C28" s="15">
        <v>1345</v>
      </c>
      <c r="D28" s="15">
        <v>1114</v>
      </c>
      <c r="E28" s="9">
        <v>907</v>
      </c>
      <c r="F28" s="9">
        <v>463</v>
      </c>
      <c r="G28" s="9">
        <v>502</v>
      </c>
      <c r="H28" s="9">
        <v>925</v>
      </c>
      <c r="I28" s="15">
        <v>1030</v>
      </c>
      <c r="J28" s="15">
        <v>1153</v>
      </c>
      <c r="K28" s="15">
        <v>1133</v>
      </c>
      <c r="L28" s="15">
        <v>1347</v>
      </c>
      <c r="M28" s="15">
        <v>1115</v>
      </c>
      <c r="N28" s="15">
        <v>1178</v>
      </c>
      <c r="O28" s="15">
        <f>B28*12</f>
        <v>10800</v>
      </c>
      <c r="P28" s="15">
        <f>P26+P27</f>
        <v>12212</v>
      </c>
      <c r="Q28" s="9">
        <v>13.07</v>
      </c>
    </row>
    <row r="29" spans="1:17" ht="20.100000000000001" customHeight="1" x14ac:dyDescent="0.25">
      <c r="A29" s="2"/>
    </row>
    <row r="30" spans="1:17" ht="20.100000000000001" customHeight="1" thickBot="1" x14ac:dyDescent="0.3">
      <c r="A30" s="25" t="s">
        <v>25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20.100000000000001" customHeight="1" thickBot="1" x14ac:dyDescent="0.3">
      <c r="A31" s="17"/>
      <c r="B31" s="23" t="s">
        <v>1</v>
      </c>
      <c r="C31" s="12" t="s">
        <v>2</v>
      </c>
      <c r="D31" s="12" t="s">
        <v>3</v>
      </c>
      <c r="E31" s="12" t="s">
        <v>4</v>
      </c>
      <c r="F31" s="12" t="s">
        <v>5</v>
      </c>
      <c r="G31" s="12" t="s">
        <v>6</v>
      </c>
      <c r="H31" s="12" t="s">
        <v>7</v>
      </c>
      <c r="I31" s="12" t="s">
        <v>8</v>
      </c>
      <c r="J31" s="12" t="s">
        <v>9</v>
      </c>
      <c r="K31" s="12" t="s">
        <v>10</v>
      </c>
      <c r="L31" s="12" t="s">
        <v>11</v>
      </c>
      <c r="M31" s="12" t="s">
        <v>12</v>
      </c>
      <c r="N31" s="12" t="s">
        <v>13</v>
      </c>
      <c r="O31" s="20" t="s">
        <v>14</v>
      </c>
      <c r="P31" s="21"/>
      <c r="Q31" s="22"/>
    </row>
    <row r="32" spans="1:17" ht="27" customHeight="1" thickBot="1" x14ac:dyDescent="0.3">
      <c r="A32" s="18"/>
      <c r="B32" s="24"/>
      <c r="C32" s="7" t="s">
        <v>15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  <c r="K32" s="7" t="s">
        <v>15</v>
      </c>
      <c r="L32" s="7" t="s">
        <v>15</v>
      </c>
      <c r="M32" s="7" t="s">
        <v>15</v>
      </c>
      <c r="N32" s="7" t="s">
        <v>15</v>
      </c>
      <c r="O32" s="7" t="s">
        <v>16</v>
      </c>
      <c r="P32" s="7" t="s">
        <v>15</v>
      </c>
      <c r="Q32" s="7" t="s">
        <v>17</v>
      </c>
    </row>
    <row r="33" spans="1:17" ht="20.100000000000001" customHeight="1" thickBot="1" x14ac:dyDescent="0.3">
      <c r="A33" s="3" t="s">
        <v>23</v>
      </c>
      <c r="B33" s="5">
        <v>900</v>
      </c>
      <c r="C33" s="13">
        <v>1345</v>
      </c>
      <c r="D33" s="13">
        <v>1114</v>
      </c>
      <c r="E33" s="14">
        <v>950</v>
      </c>
      <c r="F33" s="14">
        <v>547</v>
      </c>
      <c r="G33" s="14">
        <v>559</v>
      </c>
      <c r="H33" s="14">
        <v>1232</v>
      </c>
      <c r="I33" s="13">
        <v>1132</v>
      </c>
      <c r="J33" s="13">
        <v>1224</v>
      </c>
      <c r="K33" s="13">
        <v>1156</v>
      </c>
      <c r="L33" s="13">
        <v>1347</v>
      </c>
      <c r="M33" s="13">
        <v>1115</v>
      </c>
      <c r="N33" s="13">
        <v>1178</v>
      </c>
      <c r="O33" s="6">
        <f>B33*12</f>
        <v>10800</v>
      </c>
      <c r="P33" s="6">
        <f>C33+D33+E33+F33+G33+H33+I33+J33+K33+L33+M33+N33</f>
        <v>12899</v>
      </c>
      <c r="Q33" s="9">
        <v>19.440000000000001</v>
      </c>
    </row>
    <row r="34" spans="1:17" ht="18.75" customHeight="1" thickBot="1" x14ac:dyDescent="0.3">
      <c r="A34" s="3" t="s">
        <v>24</v>
      </c>
      <c r="B34" s="5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6">
        <f>B34*12</f>
        <v>0</v>
      </c>
      <c r="P34" s="6">
        <v>0</v>
      </c>
      <c r="Q34" s="9">
        <v>0</v>
      </c>
    </row>
    <row r="35" spans="1:17" ht="20.100000000000001" customHeight="1" thickBot="1" x14ac:dyDescent="0.3">
      <c r="A35" s="3" t="s">
        <v>14</v>
      </c>
      <c r="B35" s="6">
        <f>B33+B34</f>
        <v>900</v>
      </c>
      <c r="C35" s="15">
        <v>1345</v>
      </c>
      <c r="D35" s="15">
        <v>1114</v>
      </c>
      <c r="E35" s="9">
        <f>E33</f>
        <v>950</v>
      </c>
      <c r="F35" s="9">
        <f>F33</f>
        <v>547</v>
      </c>
      <c r="G35" s="9">
        <f>G33+G34</f>
        <v>559</v>
      </c>
      <c r="H35" s="9">
        <f>H33</f>
        <v>1232</v>
      </c>
      <c r="I35" s="15">
        <f>I33</f>
        <v>1132</v>
      </c>
      <c r="J35" s="15">
        <f>J33</f>
        <v>1224</v>
      </c>
      <c r="K35" s="15">
        <f>K33</f>
        <v>1156</v>
      </c>
      <c r="L35" s="15">
        <v>1347</v>
      </c>
      <c r="M35" s="15">
        <v>1115</v>
      </c>
      <c r="N35" s="15">
        <v>1178</v>
      </c>
      <c r="O35" s="6">
        <f>B35*12</f>
        <v>10800</v>
      </c>
      <c r="P35" s="6">
        <f>P33+P34</f>
        <v>12899</v>
      </c>
      <c r="Q35" s="9">
        <v>19.440000000000001</v>
      </c>
    </row>
    <row r="36" spans="1:17" ht="20.100000000000001" customHeight="1" x14ac:dyDescent="0.25">
      <c r="A36" s="2"/>
    </row>
    <row r="37" spans="1:17" ht="20.100000000000001" customHeight="1" thickBot="1" x14ac:dyDescent="0.3">
      <c r="A37" s="25" t="s">
        <v>26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20.100000000000001" customHeight="1" thickBot="1" x14ac:dyDescent="0.3">
      <c r="A38" s="17"/>
      <c r="B38" s="23" t="s">
        <v>1</v>
      </c>
      <c r="C38" s="12" t="s">
        <v>2</v>
      </c>
      <c r="D38" s="12" t="s">
        <v>3</v>
      </c>
      <c r="E38" s="12" t="s">
        <v>4</v>
      </c>
      <c r="F38" s="12" t="s">
        <v>5</v>
      </c>
      <c r="G38" s="12" t="s">
        <v>6</v>
      </c>
      <c r="H38" s="12" t="s">
        <v>7</v>
      </c>
      <c r="I38" s="12" t="s">
        <v>8</v>
      </c>
      <c r="J38" s="12" t="s">
        <v>9</v>
      </c>
      <c r="K38" s="12" t="s">
        <v>10</v>
      </c>
      <c r="L38" s="12" t="s">
        <v>11</v>
      </c>
      <c r="M38" s="12" t="s">
        <v>12</v>
      </c>
      <c r="N38" s="12" t="s">
        <v>13</v>
      </c>
      <c r="O38" s="20" t="s">
        <v>14</v>
      </c>
      <c r="P38" s="21"/>
      <c r="Q38" s="22"/>
    </row>
    <row r="39" spans="1:17" ht="25.5" customHeight="1" thickBot="1" x14ac:dyDescent="0.3">
      <c r="A39" s="18"/>
      <c r="B39" s="24"/>
      <c r="C39" s="7" t="s">
        <v>15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  <c r="K39" s="7" t="s">
        <v>15</v>
      </c>
      <c r="L39" s="7" t="s">
        <v>15</v>
      </c>
      <c r="M39" s="7" t="s">
        <v>15</v>
      </c>
      <c r="N39" s="7" t="s">
        <v>15</v>
      </c>
      <c r="O39" s="7" t="s">
        <v>16</v>
      </c>
      <c r="P39" s="7" t="s">
        <v>15</v>
      </c>
      <c r="Q39" s="7" t="s">
        <v>17</v>
      </c>
    </row>
    <row r="40" spans="1:17" ht="20.100000000000001" customHeight="1" thickBot="1" x14ac:dyDescent="0.3">
      <c r="A40" s="3" t="s">
        <v>27</v>
      </c>
      <c r="B40" s="14">
        <v>90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28</v>
      </c>
      <c r="J40" s="14">
        <v>81</v>
      </c>
      <c r="K40" s="14">
        <v>78</v>
      </c>
      <c r="L40" s="14">
        <v>98</v>
      </c>
      <c r="M40" s="14">
        <v>127</v>
      </c>
      <c r="N40" s="14">
        <v>114</v>
      </c>
      <c r="O40" s="9">
        <f>B40*6</f>
        <v>540</v>
      </c>
      <c r="P40" s="9">
        <f>C40+D40+E40+G40+H40+I40+J40+K40+L40+M40+N40</f>
        <v>526</v>
      </c>
      <c r="Q40" s="9">
        <v>-2.59</v>
      </c>
    </row>
    <row r="41" spans="1:17" ht="20.100000000000001" customHeight="1" thickBot="1" x14ac:dyDescent="0.3">
      <c r="A41" s="3" t="s">
        <v>14</v>
      </c>
      <c r="B41" s="14">
        <f>B40</f>
        <v>90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28</v>
      </c>
      <c r="J41" s="14">
        <v>81</v>
      </c>
      <c r="K41" s="14">
        <v>78</v>
      </c>
      <c r="L41" s="14">
        <v>98</v>
      </c>
      <c r="M41" s="14">
        <v>127</v>
      </c>
      <c r="N41" s="14">
        <v>114</v>
      </c>
      <c r="O41" s="9">
        <f>B41*6</f>
        <v>540</v>
      </c>
      <c r="P41" s="9">
        <f>C41+D41+E41+G41+H41+I41+J41+K41+L41+M41+N41</f>
        <v>526</v>
      </c>
      <c r="Q41" s="9">
        <v>-2.59</v>
      </c>
    </row>
    <row r="42" spans="1:17" ht="20.100000000000001" customHeight="1" x14ac:dyDescent="0.25">
      <c r="A42" s="2"/>
    </row>
    <row r="43" spans="1:17" ht="20.100000000000001" customHeight="1" thickBot="1" x14ac:dyDescent="0.3">
      <c r="A43" s="25" t="s">
        <v>28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20.100000000000001" customHeight="1" thickBot="1" x14ac:dyDescent="0.3">
      <c r="A44" s="17"/>
      <c r="B44" s="23" t="s">
        <v>1</v>
      </c>
      <c r="C44" s="12" t="s">
        <v>2</v>
      </c>
      <c r="D44" s="12" t="s">
        <v>3</v>
      </c>
      <c r="E44" s="12" t="s">
        <v>4</v>
      </c>
      <c r="F44" s="12" t="s">
        <v>5</v>
      </c>
      <c r="G44" s="12" t="s">
        <v>6</v>
      </c>
      <c r="H44" s="12" t="s">
        <v>7</v>
      </c>
      <c r="I44" s="12" t="s">
        <v>8</v>
      </c>
      <c r="J44" s="12" t="s">
        <v>9</v>
      </c>
      <c r="K44" s="12" t="s">
        <v>10</v>
      </c>
      <c r="L44" s="12" t="s">
        <v>11</v>
      </c>
      <c r="M44" s="12" t="s">
        <v>12</v>
      </c>
      <c r="N44" s="12" t="s">
        <v>13</v>
      </c>
      <c r="O44" s="20" t="s">
        <v>14</v>
      </c>
      <c r="P44" s="21"/>
      <c r="Q44" s="22"/>
    </row>
    <row r="45" spans="1:17" ht="30.75" customHeight="1" thickBot="1" x14ac:dyDescent="0.3">
      <c r="A45" s="18"/>
      <c r="B45" s="24"/>
      <c r="C45" s="7" t="s">
        <v>15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  <c r="K45" s="7" t="s">
        <v>15</v>
      </c>
      <c r="L45" s="7" t="s">
        <v>15</v>
      </c>
      <c r="M45" s="7" t="s">
        <v>15</v>
      </c>
      <c r="N45" s="7" t="s">
        <v>15</v>
      </c>
      <c r="O45" s="7" t="s">
        <v>16</v>
      </c>
      <c r="P45" s="7" t="s">
        <v>15</v>
      </c>
      <c r="Q45" s="7" t="s">
        <v>17</v>
      </c>
    </row>
    <row r="46" spans="1:17" ht="20.100000000000001" customHeight="1" thickBot="1" x14ac:dyDescent="0.3">
      <c r="A46" s="3" t="s">
        <v>29</v>
      </c>
      <c r="B46" s="14">
        <v>170</v>
      </c>
      <c r="C46" s="14">
        <v>154</v>
      </c>
      <c r="D46" s="14">
        <v>69</v>
      </c>
      <c r="E46" s="14">
        <v>138</v>
      </c>
      <c r="F46" s="14">
        <v>65</v>
      </c>
      <c r="G46" s="14">
        <v>62</v>
      </c>
      <c r="H46" s="14">
        <v>98</v>
      </c>
      <c r="I46" s="14">
        <v>105</v>
      </c>
      <c r="J46" s="14">
        <v>159</v>
      </c>
      <c r="K46" s="14">
        <v>188</v>
      </c>
      <c r="L46" s="14">
        <v>206</v>
      </c>
      <c r="M46" s="14">
        <v>200</v>
      </c>
      <c r="N46" s="14">
        <v>166</v>
      </c>
      <c r="O46" s="15">
        <f>100*6+170*6</f>
        <v>1620</v>
      </c>
      <c r="P46" s="15">
        <f>C46+D46+E46+F46+G46+H46+I46+J46+K46+L46+M46+N46</f>
        <v>1610</v>
      </c>
      <c r="Q46" s="9">
        <v>-0.62</v>
      </c>
    </row>
    <row r="47" spans="1:17" ht="20.100000000000001" customHeight="1" thickBot="1" x14ac:dyDescent="0.3">
      <c r="A47" s="3" t="s">
        <v>14</v>
      </c>
      <c r="B47" s="14">
        <v>170</v>
      </c>
      <c r="C47" s="14">
        <v>154</v>
      </c>
      <c r="D47" s="14">
        <v>69</v>
      </c>
      <c r="E47" s="14">
        <v>138</v>
      </c>
      <c r="F47" s="14">
        <v>65</v>
      </c>
      <c r="G47" s="14">
        <v>62</v>
      </c>
      <c r="H47" s="14">
        <v>98</v>
      </c>
      <c r="I47" s="14">
        <v>105</v>
      </c>
      <c r="J47" s="14">
        <v>159</v>
      </c>
      <c r="K47" s="14">
        <v>188</v>
      </c>
      <c r="L47" s="14">
        <v>206</v>
      </c>
      <c r="M47" s="14">
        <v>200</v>
      </c>
      <c r="N47" s="14">
        <v>166</v>
      </c>
      <c r="O47" s="15">
        <f>100*6+170*6</f>
        <v>1620</v>
      </c>
      <c r="P47" s="15">
        <f>C47+D47+E47+F47+G47+H47+I47+J47+K47+L47+M47+N47</f>
        <v>1610</v>
      </c>
      <c r="Q47" s="9">
        <v>-0.62</v>
      </c>
    </row>
    <row r="48" spans="1:17" ht="20.100000000000001" customHeight="1" x14ac:dyDescent="0.25">
      <c r="A48" s="2"/>
    </row>
    <row r="49" spans="1:17" ht="20.100000000000001" customHeight="1" thickBot="1" x14ac:dyDescent="0.3">
      <c r="A49" s="25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20.100000000000001" customHeight="1" thickBot="1" x14ac:dyDescent="0.3">
      <c r="A50" s="17"/>
      <c r="B50" s="23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2" t="s">
        <v>13</v>
      </c>
      <c r="O50" s="20" t="s">
        <v>14</v>
      </c>
      <c r="P50" s="21"/>
      <c r="Q50" s="22"/>
    </row>
    <row r="51" spans="1:17" ht="25.5" customHeight="1" thickBot="1" x14ac:dyDescent="0.3">
      <c r="A51" s="18"/>
      <c r="B51" s="24"/>
      <c r="C51" s="7" t="s">
        <v>15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  <c r="K51" s="7" t="s">
        <v>15</v>
      </c>
      <c r="L51" s="7" t="s">
        <v>15</v>
      </c>
      <c r="M51" s="7" t="s">
        <v>15</v>
      </c>
      <c r="N51" s="7" t="s">
        <v>15</v>
      </c>
      <c r="O51" s="7" t="s">
        <v>16</v>
      </c>
      <c r="P51" s="7" t="s">
        <v>15</v>
      </c>
      <c r="Q51" s="7" t="s">
        <v>17</v>
      </c>
    </row>
    <row r="52" spans="1:17" ht="20.100000000000001" customHeight="1" thickBot="1" x14ac:dyDescent="0.3">
      <c r="A52" s="3" t="s">
        <v>18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9">
        <v>0</v>
      </c>
      <c r="P52" s="9">
        <v>0</v>
      </c>
      <c r="Q52" s="9">
        <v>0</v>
      </c>
    </row>
    <row r="53" spans="1:17" ht="20.100000000000001" customHeight="1" thickBot="1" x14ac:dyDescent="0.3">
      <c r="A53" s="3" t="s">
        <v>19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9">
        <v>0</v>
      </c>
      <c r="P53" s="9">
        <v>0</v>
      </c>
      <c r="Q53" s="9">
        <v>0</v>
      </c>
    </row>
    <row r="54" spans="1:17" ht="20.100000000000001" customHeight="1" thickBot="1" x14ac:dyDescent="0.3">
      <c r="A54" s="3" t="s">
        <v>14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9">
        <v>0</v>
      </c>
      <c r="P54" s="9">
        <v>0</v>
      </c>
      <c r="Q54" s="9">
        <v>0</v>
      </c>
    </row>
    <row r="55" spans="1:17" ht="20.100000000000001" customHeight="1" x14ac:dyDescent="0.25">
      <c r="A55" s="2"/>
    </row>
    <row r="56" spans="1:17" ht="20.100000000000001" customHeight="1" thickBot="1" x14ac:dyDescent="0.3">
      <c r="A56" s="25" t="s">
        <v>31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ht="20.100000000000001" customHeight="1" thickBot="1" x14ac:dyDescent="0.3">
      <c r="A57" s="17"/>
      <c r="B57" s="23" t="s">
        <v>1</v>
      </c>
      <c r="C57" s="12" t="s">
        <v>2</v>
      </c>
      <c r="D57" s="12" t="s">
        <v>3</v>
      </c>
      <c r="E57" s="12" t="s">
        <v>4</v>
      </c>
      <c r="F57" s="12" t="s">
        <v>5</v>
      </c>
      <c r="G57" s="12" t="s">
        <v>6</v>
      </c>
      <c r="H57" s="12" t="s">
        <v>7</v>
      </c>
      <c r="I57" s="12" t="s">
        <v>8</v>
      </c>
      <c r="J57" s="12" t="s">
        <v>9</v>
      </c>
      <c r="K57" s="12" t="s">
        <v>10</v>
      </c>
      <c r="L57" s="12" t="s">
        <v>11</v>
      </c>
      <c r="M57" s="12" t="s">
        <v>12</v>
      </c>
      <c r="N57" s="12" t="s">
        <v>13</v>
      </c>
      <c r="O57" s="20" t="s">
        <v>14</v>
      </c>
      <c r="P57" s="21"/>
      <c r="Q57" s="22"/>
    </row>
    <row r="58" spans="1:17" ht="25.5" customHeight="1" thickBot="1" x14ac:dyDescent="0.3">
      <c r="A58" s="18"/>
      <c r="B58" s="24"/>
      <c r="C58" s="7" t="s">
        <v>15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  <c r="K58" s="7" t="s">
        <v>15</v>
      </c>
      <c r="L58" s="7" t="s">
        <v>15</v>
      </c>
      <c r="M58" s="7" t="s">
        <v>15</v>
      </c>
      <c r="N58" s="7" t="s">
        <v>15</v>
      </c>
      <c r="O58" s="7" t="s">
        <v>16</v>
      </c>
      <c r="P58" s="7" t="s">
        <v>15</v>
      </c>
      <c r="Q58" s="7" t="s">
        <v>17</v>
      </c>
    </row>
    <row r="59" spans="1:17" ht="15.75" thickBot="1" x14ac:dyDescent="0.3">
      <c r="A59" s="3" t="s">
        <v>32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9">
        <f>B59*12</f>
        <v>0</v>
      </c>
      <c r="P59" s="9">
        <f>C59*12</f>
        <v>0</v>
      </c>
      <c r="Q59" s="9">
        <v>0</v>
      </c>
    </row>
    <row r="60" spans="1:17" ht="20.100000000000001" customHeight="1" thickBot="1" x14ac:dyDescent="0.3">
      <c r="A60" s="3" t="s">
        <v>33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9">
        <f t="shared" ref="O60:O69" si="5">B60*12</f>
        <v>0</v>
      </c>
      <c r="P60" s="9">
        <f>C60*12</f>
        <v>0</v>
      </c>
      <c r="Q60" s="9">
        <v>0</v>
      </c>
    </row>
    <row r="61" spans="1:17" ht="20.100000000000001" customHeight="1" thickBot="1" x14ac:dyDescent="0.3">
      <c r="A61" s="3" t="s">
        <v>34</v>
      </c>
      <c r="B61" s="14">
        <v>400</v>
      </c>
      <c r="C61" s="14">
        <v>203</v>
      </c>
      <c r="D61" s="14">
        <v>264</v>
      </c>
      <c r="E61" s="14">
        <v>431</v>
      </c>
      <c r="F61" s="14">
        <v>93</v>
      </c>
      <c r="G61" s="14">
        <v>210</v>
      </c>
      <c r="H61" s="14">
        <v>556</v>
      </c>
      <c r="I61" s="14">
        <v>560</v>
      </c>
      <c r="J61" s="14">
        <v>566</v>
      </c>
      <c r="K61" s="14">
        <v>694</v>
      </c>
      <c r="L61" s="14">
        <v>916</v>
      </c>
      <c r="M61" s="14">
        <v>870</v>
      </c>
      <c r="N61" s="14">
        <v>823</v>
      </c>
      <c r="O61" s="9">
        <f t="shared" si="5"/>
        <v>4800</v>
      </c>
      <c r="P61" s="15">
        <f>C61+D61+E61+F61+G61+H61+I61+J61+K61+L61+M61+N61</f>
        <v>6186</v>
      </c>
      <c r="Q61" s="9">
        <v>28.88</v>
      </c>
    </row>
    <row r="62" spans="1:17" ht="20.100000000000001" customHeight="1" thickBot="1" x14ac:dyDescent="0.3">
      <c r="A62" s="3" t="s">
        <v>35</v>
      </c>
      <c r="B62" s="14">
        <v>360</v>
      </c>
      <c r="C62" s="14">
        <v>467</v>
      </c>
      <c r="D62" s="14">
        <v>253</v>
      </c>
      <c r="E62" s="14">
        <v>401</v>
      </c>
      <c r="F62" s="14">
        <v>67</v>
      </c>
      <c r="G62" s="14">
        <v>169</v>
      </c>
      <c r="H62" s="14">
        <v>168</v>
      </c>
      <c r="I62" s="14">
        <v>434</v>
      </c>
      <c r="J62" s="14">
        <v>641</v>
      </c>
      <c r="K62" s="14">
        <v>745</v>
      </c>
      <c r="L62" s="14">
        <v>398</v>
      </c>
      <c r="M62" s="14">
        <v>491</v>
      </c>
      <c r="N62" s="14">
        <v>403</v>
      </c>
      <c r="O62" s="9">
        <f t="shared" si="5"/>
        <v>4320</v>
      </c>
      <c r="P62" s="15">
        <f>C62+D62+E62+F62+G62+H62+I62+J62+K62+L62+M62+N62</f>
        <v>4637</v>
      </c>
      <c r="Q62" s="9">
        <v>7.34</v>
      </c>
    </row>
    <row r="63" spans="1:17" ht="20.100000000000001" customHeight="1" thickBot="1" x14ac:dyDescent="0.3">
      <c r="A63" s="3" t="s">
        <v>36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9">
        <f t="shared" si="5"/>
        <v>0</v>
      </c>
      <c r="P63" s="9">
        <f>C63+D63+E63+F63+G63+H63+I63+J63+K63+L63+M63+N63+O63</f>
        <v>0</v>
      </c>
      <c r="Q63" s="9">
        <v>0</v>
      </c>
    </row>
    <row r="64" spans="1:17" ht="15.75" thickBot="1" x14ac:dyDescent="0.3">
      <c r="A64" s="3" t="s">
        <v>37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9">
        <f t="shared" si="5"/>
        <v>0</v>
      </c>
      <c r="P64" s="9">
        <f t="shared" ref="P64:P65" si="6">C64+D64+E64+F64+G64+H64+I64+J64+K64+L64+M64+N64+O64</f>
        <v>0</v>
      </c>
      <c r="Q64" s="9">
        <v>0</v>
      </c>
    </row>
    <row r="65" spans="1:17" ht="21" customHeight="1" thickBot="1" x14ac:dyDescent="0.3">
      <c r="A65" s="3" t="s">
        <v>38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9">
        <f t="shared" si="5"/>
        <v>0</v>
      </c>
      <c r="P65" s="9">
        <f t="shared" si="6"/>
        <v>0</v>
      </c>
      <c r="Q65" s="9">
        <v>0</v>
      </c>
    </row>
    <row r="66" spans="1:17" ht="20.100000000000001" customHeight="1" thickBot="1" x14ac:dyDescent="0.3">
      <c r="A66" s="3" t="s">
        <v>39</v>
      </c>
      <c r="B66" s="14">
        <v>185</v>
      </c>
      <c r="C66" s="14">
        <v>139</v>
      </c>
      <c r="D66" s="14">
        <v>196</v>
      </c>
      <c r="E66" s="14">
        <v>160</v>
      </c>
      <c r="F66" s="14">
        <v>40</v>
      </c>
      <c r="G66" s="14">
        <v>42</v>
      </c>
      <c r="H66" s="14">
        <v>36</v>
      </c>
      <c r="I66" s="14">
        <v>100</v>
      </c>
      <c r="J66" s="14">
        <v>205</v>
      </c>
      <c r="K66" s="14">
        <v>195</v>
      </c>
      <c r="L66" s="14">
        <v>199</v>
      </c>
      <c r="M66" s="14">
        <v>113</v>
      </c>
      <c r="N66" s="14">
        <v>145</v>
      </c>
      <c r="O66" s="9">
        <f t="shared" si="5"/>
        <v>2220</v>
      </c>
      <c r="P66" s="15">
        <f>C66+D66+E66+F66+G66+H66+I66+J66+K66+L66+N66+M66</f>
        <v>1570</v>
      </c>
      <c r="Q66" s="9">
        <v>-29.28</v>
      </c>
    </row>
    <row r="67" spans="1:17" ht="20.100000000000001" customHeight="1" thickBot="1" x14ac:dyDescent="0.3">
      <c r="A67" s="3" t="s">
        <v>40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9">
        <f t="shared" si="5"/>
        <v>0</v>
      </c>
      <c r="P67" s="15">
        <f>C67+D67+E67+F67+G67+H67+I67+J67+K67+L67+N67+M67</f>
        <v>0</v>
      </c>
      <c r="Q67" s="9">
        <v>0</v>
      </c>
    </row>
    <row r="68" spans="1:17" ht="20.100000000000001" customHeight="1" thickBot="1" x14ac:dyDescent="0.3">
      <c r="A68" s="3" t="s">
        <v>41</v>
      </c>
      <c r="B68" s="14">
        <v>420</v>
      </c>
      <c r="C68" s="14">
        <v>375</v>
      </c>
      <c r="D68" s="14">
        <v>357</v>
      </c>
      <c r="E68" s="14">
        <v>325</v>
      </c>
      <c r="F68" s="14">
        <v>115</v>
      </c>
      <c r="G68" s="14">
        <v>136</v>
      </c>
      <c r="H68" s="14">
        <v>128</v>
      </c>
      <c r="I68" s="14">
        <v>396</v>
      </c>
      <c r="J68" s="14">
        <v>363</v>
      </c>
      <c r="K68" s="14">
        <v>374</v>
      </c>
      <c r="L68" s="14">
        <v>368</v>
      </c>
      <c r="M68" s="14">
        <v>355</v>
      </c>
      <c r="N68" s="14">
        <v>184</v>
      </c>
      <c r="O68" s="9">
        <f t="shared" si="5"/>
        <v>5040</v>
      </c>
      <c r="P68" s="15">
        <f>C68+D68+E68+F68+G68+H68+I68+J68+K68+L68+N68+M68</f>
        <v>3476</v>
      </c>
      <c r="Q68" s="9">
        <v>-34.020000000000003</v>
      </c>
    </row>
    <row r="69" spans="1:17" ht="20.100000000000001" customHeight="1" thickBot="1" x14ac:dyDescent="0.3">
      <c r="A69" s="3" t="s">
        <v>42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9">
        <f t="shared" si="5"/>
        <v>0</v>
      </c>
      <c r="P69" s="15">
        <f>C69+D69+E69+F69+G69+H69+I69+J69+K69+L69+N69+M69</f>
        <v>0</v>
      </c>
      <c r="Q69" s="9">
        <v>0</v>
      </c>
    </row>
    <row r="70" spans="1:17" ht="20.100000000000001" customHeight="1" thickBot="1" x14ac:dyDescent="0.3">
      <c r="A70" s="3" t="s">
        <v>14</v>
      </c>
      <c r="B70" s="15">
        <f>B59+B60+B61+B62+B63+B64+B65+B66+B67+B68+B69</f>
        <v>1365</v>
      </c>
      <c r="C70" s="15">
        <f>C59+C60+C61+C62+C63+C64+C65+C66+C67+C68+C69</f>
        <v>1184</v>
      </c>
      <c r="D70" s="15">
        <f t="shared" ref="C70:N70" si="7">D59+D60+D61+D62+D63+D64+D65+D66+D67+D68+D69</f>
        <v>1070</v>
      </c>
      <c r="E70" s="15">
        <f t="shared" si="7"/>
        <v>1317</v>
      </c>
      <c r="F70" s="15">
        <f t="shared" si="7"/>
        <v>315</v>
      </c>
      <c r="G70" s="15">
        <f t="shared" si="7"/>
        <v>557</v>
      </c>
      <c r="H70" s="15">
        <f t="shared" si="7"/>
        <v>888</v>
      </c>
      <c r="I70" s="15">
        <f t="shared" si="7"/>
        <v>1490</v>
      </c>
      <c r="J70" s="15">
        <f t="shared" si="7"/>
        <v>1775</v>
      </c>
      <c r="K70" s="15">
        <f t="shared" si="7"/>
        <v>2008</v>
      </c>
      <c r="L70" s="15">
        <f t="shared" si="7"/>
        <v>1881</v>
      </c>
      <c r="M70" s="15">
        <f t="shared" si="7"/>
        <v>1829</v>
      </c>
      <c r="N70" s="15">
        <f t="shared" si="7"/>
        <v>1555</v>
      </c>
      <c r="O70" s="15">
        <f>O59+O60+O61+O62+O63+O64+O65+O66+O67+O68+O69</f>
        <v>16380</v>
      </c>
      <c r="P70" s="15">
        <f>P59+P60+P61+P62+P63+P64+P65+P66+P67+P68+P69</f>
        <v>15869</v>
      </c>
      <c r="Q70" s="9">
        <v>-4.45</v>
      </c>
    </row>
    <row r="71" spans="1:17" ht="20.100000000000001" customHeight="1" x14ac:dyDescent="0.25">
      <c r="A71" s="2"/>
    </row>
    <row r="72" spans="1:17" ht="20.100000000000001" customHeight="1" thickBot="1" x14ac:dyDescent="0.3">
      <c r="A72" s="25" t="s">
        <v>43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20.100000000000001" customHeight="1" thickBot="1" x14ac:dyDescent="0.3">
      <c r="A73" s="17"/>
      <c r="B73" s="23" t="s">
        <v>1</v>
      </c>
      <c r="C73" s="12" t="s">
        <v>2</v>
      </c>
      <c r="D73" s="12" t="s">
        <v>3</v>
      </c>
      <c r="E73" s="12" t="s">
        <v>4</v>
      </c>
      <c r="F73" s="12" t="s">
        <v>5</v>
      </c>
      <c r="G73" s="12" t="s">
        <v>6</v>
      </c>
      <c r="H73" s="12" t="s">
        <v>7</v>
      </c>
      <c r="I73" s="12" t="s">
        <v>8</v>
      </c>
      <c r="J73" s="12" t="s">
        <v>9</v>
      </c>
      <c r="K73" s="12" t="s">
        <v>10</v>
      </c>
      <c r="L73" s="12" t="s">
        <v>11</v>
      </c>
      <c r="M73" s="12" t="s">
        <v>12</v>
      </c>
      <c r="N73" s="12" t="s">
        <v>13</v>
      </c>
      <c r="O73" s="20" t="s">
        <v>14</v>
      </c>
      <c r="P73" s="21"/>
      <c r="Q73" s="22"/>
    </row>
    <row r="74" spans="1:17" ht="24.75" customHeight="1" thickBot="1" x14ac:dyDescent="0.3">
      <c r="A74" s="18"/>
      <c r="B74" s="24"/>
      <c r="C74" s="7" t="s">
        <v>15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  <c r="K74" s="7" t="s">
        <v>15</v>
      </c>
      <c r="L74" s="7" t="s">
        <v>15</v>
      </c>
      <c r="M74" s="7" t="s">
        <v>15</v>
      </c>
      <c r="N74" s="7" t="s">
        <v>15</v>
      </c>
      <c r="O74" s="7" t="s">
        <v>16</v>
      </c>
      <c r="P74" s="7" t="s">
        <v>15</v>
      </c>
      <c r="Q74" s="7" t="s">
        <v>17</v>
      </c>
    </row>
    <row r="75" spans="1:17" ht="30.75" thickBot="1" x14ac:dyDescent="0.3">
      <c r="A75" s="3" t="s">
        <v>44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9">
        <v>0</v>
      </c>
      <c r="P75" s="9">
        <v>0</v>
      </c>
      <c r="Q75" s="9">
        <v>0</v>
      </c>
    </row>
    <row r="76" spans="1:17" ht="20.100000000000001" customHeight="1" thickBot="1" x14ac:dyDescent="0.3">
      <c r="A76" s="3" t="s">
        <v>45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9">
        <v>0</v>
      </c>
      <c r="P76" s="9">
        <v>0</v>
      </c>
      <c r="Q76" s="9">
        <v>0</v>
      </c>
    </row>
    <row r="77" spans="1:17" ht="30.75" thickBot="1" x14ac:dyDescent="0.3">
      <c r="A77" s="11" t="s">
        <v>46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</row>
    <row r="78" spans="1:17" ht="20.100000000000001" customHeight="1" thickBot="1" x14ac:dyDescent="0.3">
      <c r="A78" s="3" t="s">
        <v>47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9">
        <v>0</v>
      </c>
      <c r="P78" s="9">
        <v>0</v>
      </c>
      <c r="Q78" s="9">
        <v>0</v>
      </c>
    </row>
    <row r="79" spans="1:17" ht="30.75" thickBot="1" x14ac:dyDescent="0.3">
      <c r="A79" s="3" t="s">
        <v>48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9">
        <v>0</v>
      </c>
      <c r="P79" s="9">
        <v>0</v>
      </c>
      <c r="Q79" s="9">
        <v>0</v>
      </c>
    </row>
    <row r="80" spans="1:17" ht="20.100000000000001" customHeight="1" thickBot="1" x14ac:dyDescent="0.3">
      <c r="A80" s="3" t="s">
        <v>49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9">
        <v>0</v>
      </c>
      <c r="P80" s="9">
        <v>0</v>
      </c>
      <c r="Q80" s="9">
        <v>0</v>
      </c>
    </row>
    <row r="81" spans="1:17" ht="20.100000000000001" customHeight="1" thickBot="1" x14ac:dyDescent="0.3">
      <c r="A81" s="3" t="s">
        <v>50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9">
        <v>0</v>
      </c>
      <c r="P81" s="9">
        <v>0</v>
      </c>
      <c r="Q81" s="9">
        <v>0</v>
      </c>
    </row>
    <row r="82" spans="1:17" ht="20.100000000000001" customHeight="1" thickBot="1" x14ac:dyDescent="0.3">
      <c r="A82" s="3" t="s">
        <v>51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9">
        <v>0</v>
      </c>
      <c r="P82" s="9">
        <v>0</v>
      </c>
      <c r="Q82" s="9">
        <v>0</v>
      </c>
    </row>
    <row r="83" spans="1:17" ht="20.100000000000001" customHeight="1" x14ac:dyDescent="0.25">
      <c r="A83" s="2"/>
    </row>
    <row r="84" spans="1:17" ht="20.100000000000001" customHeight="1" thickBot="1" x14ac:dyDescent="0.3">
      <c r="A84" s="25" t="s">
        <v>52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20.100000000000001" customHeight="1" thickBot="1" x14ac:dyDescent="0.3">
      <c r="A85" s="17"/>
      <c r="B85" s="23" t="s">
        <v>1</v>
      </c>
      <c r="C85" s="12" t="s">
        <v>2</v>
      </c>
      <c r="D85" s="12" t="s">
        <v>3</v>
      </c>
      <c r="E85" s="12" t="s">
        <v>4</v>
      </c>
      <c r="F85" s="12" t="s">
        <v>5</v>
      </c>
      <c r="G85" s="12" t="s">
        <v>6</v>
      </c>
      <c r="H85" s="12" t="s">
        <v>7</v>
      </c>
      <c r="I85" s="12" t="s">
        <v>8</v>
      </c>
      <c r="J85" s="12" t="s">
        <v>9</v>
      </c>
      <c r="K85" s="12" t="s">
        <v>10</v>
      </c>
      <c r="L85" s="12" t="s">
        <v>11</v>
      </c>
      <c r="M85" s="12" t="s">
        <v>12</v>
      </c>
      <c r="N85" s="12" t="s">
        <v>13</v>
      </c>
      <c r="O85" s="20" t="s">
        <v>14</v>
      </c>
      <c r="P85" s="21"/>
      <c r="Q85" s="22"/>
    </row>
    <row r="86" spans="1:17" ht="26.25" customHeight="1" thickBot="1" x14ac:dyDescent="0.3">
      <c r="A86" s="18"/>
      <c r="B86" s="24"/>
      <c r="C86" s="7" t="s">
        <v>15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  <c r="K86" s="7" t="s">
        <v>15</v>
      </c>
      <c r="L86" s="7" t="s">
        <v>15</v>
      </c>
      <c r="M86" s="7" t="s">
        <v>15</v>
      </c>
      <c r="N86" s="7" t="s">
        <v>15</v>
      </c>
      <c r="O86" s="7" t="s">
        <v>16</v>
      </c>
      <c r="P86" s="7" t="s">
        <v>15</v>
      </c>
      <c r="Q86" s="7" t="s">
        <v>17</v>
      </c>
    </row>
    <row r="87" spans="1:17" ht="20.100000000000001" customHeight="1" thickBot="1" x14ac:dyDescent="0.3">
      <c r="A87" s="3" t="s">
        <v>53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9">
        <v>0</v>
      </c>
      <c r="P87" s="9">
        <v>0</v>
      </c>
      <c r="Q87" s="9">
        <v>0</v>
      </c>
    </row>
    <row r="88" spans="1:17" ht="20.100000000000001" customHeight="1" thickBot="1" x14ac:dyDescent="0.3">
      <c r="A88" s="3" t="s">
        <v>54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9">
        <v>0</v>
      </c>
      <c r="P88" s="9">
        <v>0</v>
      </c>
      <c r="Q88" s="9">
        <v>0</v>
      </c>
    </row>
    <row r="89" spans="1:17" ht="20.100000000000001" customHeight="1" thickBot="1" x14ac:dyDescent="0.3">
      <c r="A89" s="3" t="s">
        <v>14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9">
        <v>0</v>
      </c>
    </row>
    <row r="90" spans="1:17" ht="30" x14ac:dyDescent="0.25">
      <c r="A90" s="10" t="s">
        <v>55</v>
      </c>
    </row>
    <row r="91" spans="1:17" x14ac:dyDescent="0.25">
      <c r="A91" s="10" t="s">
        <v>56</v>
      </c>
    </row>
  </sheetData>
  <mergeCells count="41">
    <mergeCell ref="A84:Q84"/>
    <mergeCell ref="O44:Q44"/>
    <mergeCell ref="A50:A51"/>
    <mergeCell ref="O38:Q38"/>
    <mergeCell ref="A44:A45"/>
    <mergeCell ref="B44:B45"/>
    <mergeCell ref="B50:B51"/>
    <mergeCell ref="A49:Q49"/>
    <mergeCell ref="A56:Q56"/>
    <mergeCell ref="A72:Q72"/>
    <mergeCell ref="A38:A39"/>
    <mergeCell ref="B38:B39"/>
    <mergeCell ref="O85:Q85"/>
    <mergeCell ref="A15:Q15"/>
    <mergeCell ref="A23:Q23"/>
    <mergeCell ref="A30:Q30"/>
    <mergeCell ref="A37:Q37"/>
    <mergeCell ref="A43:Q43"/>
    <mergeCell ref="O73:Q73"/>
    <mergeCell ref="A85:A86"/>
    <mergeCell ref="O57:Q57"/>
    <mergeCell ref="A73:A74"/>
    <mergeCell ref="O50:Q50"/>
    <mergeCell ref="A57:A58"/>
    <mergeCell ref="B57:B58"/>
    <mergeCell ref="B73:B74"/>
    <mergeCell ref="B85:B86"/>
    <mergeCell ref="B24:B25"/>
    <mergeCell ref="B4:N4"/>
    <mergeCell ref="A16:A17"/>
    <mergeCell ref="A6:D6"/>
    <mergeCell ref="A8:A9"/>
    <mergeCell ref="O31:Q31"/>
    <mergeCell ref="O24:Q24"/>
    <mergeCell ref="A31:A32"/>
    <mergeCell ref="A24:A25"/>
    <mergeCell ref="O8:Q8"/>
    <mergeCell ref="B8:B9"/>
    <mergeCell ref="O16:Q16"/>
    <mergeCell ref="B16:B17"/>
    <mergeCell ref="B31:B32"/>
  </mergeCells>
  <phoneticPr fontId="19" type="noConversion"/>
  <hyperlinks>
    <hyperlink ref="A91" r:id="rId1" display="http://www.cross.saude.sp.gov.br/" xr:uid="{F0057ADE-0027-4B52-8C40-037F6E1E9441}"/>
  </hyperlinks>
  <pageMargins left="0.78740157480314965" right="0.78740157480314965" top="0.98425196850393704" bottom="0.98425196850393704" header="0.51181102362204722" footer="0.51181102362204722"/>
  <pageSetup paperSize="9" scale="50" fitToWidth="0" orientation="portrait" verticalDpi="597" r:id="rId2"/>
  <rowBreaks count="1" manualBreakCount="1">
    <brk id="7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Solange Fidelis de Brito</cp:lastModifiedBy>
  <cp:revision/>
  <dcterms:created xsi:type="dcterms:W3CDTF">2020-12-14T19:05:34Z</dcterms:created>
  <dcterms:modified xsi:type="dcterms:W3CDTF">2021-01-11T18:50:08Z</dcterms:modified>
  <cp:category/>
  <cp:contentStatus/>
</cp:coreProperties>
</file>