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RENTE\Indicadores - Unidades\Secretaria\Site\2023\1. Janeiro\Dia 10\"/>
    </mc:Choice>
  </mc:AlternateContent>
  <xr:revisionPtr revIDLastSave="0" documentId="13_ncr:1_{796B14A2-A08B-4CCF-82C7-207789FACB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definedNames>
    <definedName name="_xlnm.Print_Area" localSheetId="0">'Atividades e Resultados'!$A$1:$Q$82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6" i="2" l="1"/>
  <c r="O37" i="2"/>
  <c r="O38" i="2"/>
  <c r="O39" i="2"/>
  <c r="O40" i="2"/>
  <c r="O36" i="2"/>
  <c r="N40" i="2"/>
  <c r="O30" i="2"/>
  <c r="O25" i="2"/>
  <c r="O24" i="2"/>
  <c r="O19" i="2"/>
  <c r="O18" i="2"/>
  <c r="O13" i="2"/>
  <c r="O11" i="2"/>
  <c r="O12" i="2"/>
  <c r="O10" i="2"/>
  <c r="P10" i="2"/>
  <c r="N13" i="2"/>
  <c r="O78" i="2"/>
  <c r="M40" i="2"/>
  <c r="M31" i="2"/>
  <c r="P31" i="2" s="1"/>
  <c r="P24" i="2"/>
  <c r="M25" i="2"/>
  <c r="P18" i="2"/>
  <c r="P19" i="2" s="1"/>
  <c r="M19" i="2"/>
  <c r="M13" i="2"/>
  <c r="L40" i="2"/>
  <c r="O31" i="2"/>
  <c r="L13" i="2"/>
  <c r="K71" i="2"/>
  <c r="P71" i="2" s="1"/>
  <c r="O70" i="2"/>
  <c r="O65" i="2"/>
  <c r="K40" i="2"/>
  <c r="P30" i="2"/>
  <c r="K19" i="2"/>
  <c r="K13" i="2"/>
  <c r="J71" i="2"/>
  <c r="J40" i="2"/>
  <c r="J19" i="2"/>
  <c r="J13" i="2"/>
  <c r="I71" i="2"/>
  <c r="I40" i="2"/>
  <c r="I19" i="2"/>
  <c r="I13" i="2"/>
  <c r="H71" i="2"/>
  <c r="H40" i="2"/>
  <c r="H13" i="2"/>
  <c r="F78" i="2"/>
  <c r="E78" i="2"/>
  <c r="D78" i="2"/>
  <c r="C78" i="2"/>
  <c r="P76" i="2"/>
  <c r="P78" i="2" s="1"/>
  <c r="G40" i="2"/>
  <c r="G13" i="2"/>
  <c r="P70" i="2"/>
  <c r="P65" i="2"/>
  <c r="F71" i="2"/>
  <c r="F40" i="2"/>
  <c r="F31" i="2"/>
  <c r="Q25" i="2"/>
  <c r="F25" i="2"/>
  <c r="F19" i="2"/>
  <c r="F13" i="2"/>
  <c r="D71" i="2"/>
  <c r="E71" i="2"/>
  <c r="C71" i="2"/>
  <c r="P68" i="2"/>
  <c r="P67" i="2"/>
  <c r="E60" i="2"/>
  <c r="P58" i="2"/>
  <c r="P59" i="2"/>
  <c r="E40" i="2"/>
  <c r="E19" i="2"/>
  <c r="E13" i="2"/>
  <c r="P52" i="2"/>
  <c r="P36" i="2"/>
  <c r="D40" i="2"/>
  <c r="D31" i="2"/>
  <c r="D25" i="2"/>
  <c r="D19" i="2"/>
  <c r="D13" i="2"/>
  <c r="C60" i="2"/>
  <c r="C40" i="2"/>
  <c r="C31" i="2"/>
  <c r="C25" i="2"/>
  <c r="C19" i="2"/>
  <c r="B19" i="2"/>
  <c r="C13" i="2"/>
  <c r="O68" i="2"/>
  <c r="O67" i="2"/>
  <c r="P53" i="2"/>
  <c r="P47" i="2"/>
  <c r="P45" i="2"/>
  <c r="P37" i="2"/>
  <c r="P38" i="2"/>
  <c r="P39" i="2"/>
  <c r="P11" i="2"/>
  <c r="P12" i="2"/>
  <c r="Q31" i="2"/>
  <c r="B13" i="2"/>
  <c r="B25" i="2"/>
  <c r="B40" i="2"/>
  <c r="P46" i="2"/>
  <c r="P25" i="2" l="1"/>
  <c r="P60" i="2"/>
  <c r="O71" i="2"/>
  <c r="P40" i="2"/>
  <c r="Q19" i="2" l="1"/>
  <c r="P13" i="2" l="1"/>
</calcChain>
</file>

<file path=xl/sharedStrings.xml><?xml version="1.0" encoding="utf-8"?>
<sst xmlns="http://schemas.openxmlformats.org/spreadsheetml/2006/main" count="337" uniqueCount="52">
  <si>
    <t> 271 - Consultas Médicas </t>
  </si>
  <si>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</si>
  <si>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</si>
  <si>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</si>
  <si>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</si>
  <si>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</si>
  <si>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</si>
  <si>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</si>
  <si>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</si>
  <si>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</si>
  <si>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</si>
  <si>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</si>
  <si>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</si>
  <si>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</si>
  <si>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</si>
  <si>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</si>
  <si>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</si>
  <si>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</si>
  <si>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</si>
  <si>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</si>
  <si>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</si>
  <si>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</si>
  <si>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</si>
  <si>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</si>
  <si>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</si>
  <si>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</si>
  <si>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</si>
  <si>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</si>
  <si>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275 - SADT Externo </t>
  </si>
  <si>
    <t>Diagnóstico por Radiologia</t>
  </si>
  <si>
    <t>Diagnóstico por Ultra-Sonografia</t>
  </si>
  <si>
    <t>Diagnóstico por Endoscopia</t>
  </si>
  <si>
    <t>Métodos Diagnósticos em Especialidades</t>
  </si>
  <si>
    <t>Ambulatório Médico de Especialidades Taboão da Serra - AME Taboão da Serra</t>
  </si>
  <si>
    <t> 606-  Consultas Médicas por Telemedicina (acompanhamento)</t>
  </si>
  <si>
    <t> 607-  Consultas  Não Médicas/Procedimentos Terapêuticos Não Médicos por Telemedicina (acompanhamento)</t>
  </si>
  <si>
    <t> 647 - Exames de Alta Suspeição - Oncologia </t>
  </si>
  <si>
    <t>Colonoscopia</t>
  </si>
  <si>
    <t>Esogastroduodenoscopia</t>
  </si>
  <si>
    <t>Fonte: http://www.gestao.saude.sp.gov.br</t>
  </si>
  <si>
    <t>http://www.cross.saude.sp.gov.br</t>
  </si>
  <si>
    <t> 652 - Projeto Especial 'Corujão da Saúde - Oftalmologia' </t>
  </si>
  <si>
    <t>Consultas médicas</t>
  </si>
  <si>
    <t>Primeiras Consultas em Oftalmologia</t>
  </si>
  <si>
    <t>Exames em Oftalmologia</t>
  </si>
  <si>
    <t>Campimetria Computadorizada</t>
  </si>
  <si>
    <t>Paquimetria Ultrassônica</t>
  </si>
  <si>
    <t>Cirurgias Oftalmológicas</t>
  </si>
  <si>
    <t>Facoemulsificação c/ Implante de Lente Intra-Ocular Dobrável</t>
  </si>
  <si>
    <t xml:space="preserve"> </t>
  </si>
  <si>
    <t> 675 - Projeto Especial 'Corujão da Saúde - Cirurgias Eletivas "</t>
  </si>
  <si>
    <t>Vasectomia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</si>
</sst>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3" fontId="16" fillId="0" borderId="0" xfId="0" applyNumberFormat="1" applyFont="1" applyAlignment="1">
      <alignment horizontal="center" vertical="center" wrapText="1"/>
    </xf>
    <xf numFmtId="3" fontId="16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16" fillId="0" borderId="0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33" borderId="11" xfId="0" applyNumberFormat="1" applyFill="1" applyBorder="1" applyAlignment="1">
      <alignment horizontal="center" wrapText="1"/>
    </xf>
    <xf numFmtId="10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10" fontId="1" fillId="33" borderId="11" xfId="42" applyNumberFormat="1" applyFont="1" applyFill="1" applyBorder="1" applyAlignment="1">
      <alignment horizontal="center" wrapText="1"/>
    </xf>
    <xf numFmtId="10" fontId="1" fillId="33" borderId="11" xfId="42" applyNumberFormat="1" applyFont="1" applyFill="1" applyBorder="1" applyAlignment="1">
      <alignment horizontal="center" vertical="center" wrapText="1"/>
    </xf>
    <xf numFmtId="10" fontId="0" fillId="33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3" fontId="0" fillId="0" borderId="0" xfId="0" applyNumberFormat="1" applyAlignment="1">
      <alignment horizontal="center" wrapText="1"/>
    </xf>
    <xf numFmtId="9" fontId="0" fillId="33" borderId="0" xfId="0" applyNumberFormat="1" applyFill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1" fillId="33" borderId="0" xfId="4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9" fontId="0" fillId="0" borderId="0" xfId="42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432197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83"/>
  <sheetViews>
    <sheetView showGridLines="0" tabSelected="1" topLeftCell="A69" zoomScaleNormal="100" zoomScaleSheetLayoutView="100" workbookViewId="0">
      <selection activeCell="Q79" sqref="Q79"/>
    </sheetView>
  </sheetViews>
  <sheetFormatPr defaultRowHeight="15" x14ac:dyDescent="0.25"/>
  <cols>
    <col min="1" max="1" width="38.85546875" customWidth="1"/>
    <col min="2" max="2" width="12.85546875" style="4" customWidth="1"/>
    <col min="3" max="3" width="11.28515625" style="4" bestFit="1" customWidth="1"/>
    <col min="4" max="4" width="9.5703125" style="4" bestFit="1" customWidth="1"/>
    <col min="5" max="5" width="8.5703125" style="4" customWidth="1"/>
    <col min="6" max="7" width="5.5703125" style="4" bestFit="1" customWidth="1"/>
    <col min="8" max="8" width="6.28515625" style="4" bestFit="1" customWidth="1"/>
    <col min="9" max="9" width="5.5703125" style="4" bestFit="1" customWidth="1"/>
    <col min="10" max="10" width="7.140625" style="4" bestFit="1" customWidth="1"/>
    <col min="11" max="11" width="9.7109375" style="4" bestFit="1" customWidth="1"/>
    <col min="12" max="12" width="8.42578125" style="4" bestFit="1" customWidth="1"/>
    <col min="13" max="13" width="10.42578125" style="4" bestFit="1" customWidth="1"/>
    <col min="14" max="14" width="10.140625" style="4" bestFit="1" customWidth="1"/>
    <col min="15" max="15" width="8.85546875" style="4" customWidth="1"/>
    <col min="16" max="16" width="11.28515625" style="4" bestFit="1" customWidth="1"/>
    <col min="17" max="17" width="14" style="4" bestFit="1" customWidth="1"/>
  </cols>
  <sheetData>
    <row r="4" spans="1:17" ht="15" customHeight="1" x14ac:dyDescent="0.35"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7" ht="15" customHeight="1" thickBot="1" x14ac:dyDescent="0.3">
      <c r="A6" s="42"/>
      <c r="B6" s="42"/>
      <c r="C6" s="42"/>
      <c r="D6" s="42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33"/>
      <c r="B8" s="35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37" t="s">
        <v>14</v>
      </c>
      <c r="P8" s="38"/>
      <c r="Q8" s="39"/>
    </row>
    <row r="9" spans="1:17" ht="27.75" customHeight="1" thickBot="1" x14ac:dyDescent="0.3">
      <c r="A9" s="34"/>
      <c r="B9" s="36"/>
      <c r="C9" s="9" t="s">
        <v>15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 t="s">
        <v>16</v>
      </c>
      <c r="P9" s="9" t="s">
        <v>15</v>
      </c>
      <c r="Q9" s="9" t="s">
        <v>17</v>
      </c>
    </row>
    <row r="10" spans="1:17" ht="20.100000000000001" customHeight="1" thickBot="1" x14ac:dyDescent="0.3">
      <c r="A10" s="3" t="s">
        <v>18</v>
      </c>
      <c r="B10" s="10">
        <v>1516</v>
      </c>
      <c r="C10" s="9">
        <v>811</v>
      </c>
      <c r="D10" s="10">
        <v>1395</v>
      </c>
      <c r="E10" s="18">
        <v>1671</v>
      </c>
      <c r="F10" s="10">
        <v>1291</v>
      </c>
      <c r="G10" s="10">
        <v>2032</v>
      </c>
      <c r="H10" s="10">
        <v>1747</v>
      </c>
      <c r="I10" s="10">
        <v>1443</v>
      </c>
      <c r="J10" s="10">
        <v>2225</v>
      </c>
      <c r="K10" s="10">
        <v>1663</v>
      </c>
      <c r="L10" s="10">
        <v>1494</v>
      </c>
      <c r="M10" s="10">
        <v>1261</v>
      </c>
      <c r="N10" s="10">
        <v>1153</v>
      </c>
      <c r="O10" s="10">
        <f>B10*12</f>
        <v>18192</v>
      </c>
      <c r="P10" s="10">
        <f>C10+D10+E10+F10+G10+H10+I10+J10+K10+L10+M10+N10</f>
        <v>18186</v>
      </c>
      <c r="Q10" s="19">
        <v>-2.9999999999999997E-4</v>
      </c>
    </row>
    <row r="11" spans="1:17" ht="20.100000000000001" customHeight="1" thickBot="1" x14ac:dyDescent="0.3">
      <c r="A11" s="3" t="s">
        <v>19</v>
      </c>
      <c r="B11" s="9">
        <v>390</v>
      </c>
      <c r="C11" s="9">
        <v>185</v>
      </c>
      <c r="D11" s="9">
        <v>216</v>
      </c>
      <c r="E11" s="17">
        <v>276</v>
      </c>
      <c r="F11" s="9">
        <v>203</v>
      </c>
      <c r="G11" s="9">
        <v>193</v>
      </c>
      <c r="H11" s="10">
        <v>324</v>
      </c>
      <c r="I11" s="9">
        <v>273</v>
      </c>
      <c r="J11" s="9">
        <v>310</v>
      </c>
      <c r="K11" s="9">
        <v>379</v>
      </c>
      <c r="L11" s="9">
        <v>357</v>
      </c>
      <c r="M11" s="9">
        <v>366</v>
      </c>
      <c r="N11" s="10">
        <v>323</v>
      </c>
      <c r="O11" s="10">
        <f t="shared" ref="O11:O12" si="0">B11*12</f>
        <v>4680</v>
      </c>
      <c r="P11" s="10">
        <f t="shared" ref="P11:P12" si="1">C11+D11+E11+F11+G11+H11+I11+J11+K11+L11+M11+N11</f>
        <v>3405</v>
      </c>
      <c r="Q11" s="19">
        <v>-0.27239999999999998</v>
      </c>
    </row>
    <row r="12" spans="1:17" ht="20.100000000000001" customHeight="1" thickBot="1" x14ac:dyDescent="0.3">
      <c r="A12" s="3" t="s">
        <v>20</v>
      </c>
      <c r="B12" s="10">
        <v>1945</v>
      </c>
      <c r="C12" s="10">
        <v>1716</v>
      </c>
      <c r="D12" s="10">
        <v>1724</v>
      </c>
      <c r="E12" s="18">
        <v>2330</v>
      </c>
      <c r="F12" s="10">
        <v>1332</v>
      </c>
      <c r="G12" s="10">
        <v>2037</v>
      </c>
      <c r="H12" s="10">
        <v>1881</v>
      </c>
      <c r="I12" s="10">
        <v>1247</v>
      </c>
      <c r="J12" s="10">
        <v>1723</v>
      </c>
      <c r="K12" s="10">
        <v>1647</v>
      </c>
      <c r="L12" s="10">
        <v>1442</v>
      </c>
      <c r="M12" s="10">
        <v>1798</v>
      </c>
      <c r="N12" s="10">
        <v>2198</v>
      </c>
      <c r="O12" s="10">
        <f t="shared" si="0"/>
        <v>23340</v>
      </c>
      <c r="P12" s="10">
        <f t="shared" si="1"/>
        <v>21075</v>
      </c>
      <c r="Q12" s="19">
        <v>-9.7000000000000003E-2</v>
      </c>
    </row>
    <row r="13" spans="1:17" ht="20.100000000000001" customHeight="1" thickBot="1" x14ac:dyDescent="0.3">
      <c r="A13" s="3" t="s">
        <v>14</v>
      </c>
      <c r="B13" s="10">
        <f>B10+B11+B12</f>
        <v>3851</v>
      </c>
      <c r="C13" s="10">
        <f t="shared" ref="C13:H13" si="2">SUM(C10:C12)</f>
        <v>2712</v>
      </c>
      <c r="D13" s="10">
        <f t="shared" si="2"/>
        <v>3335</v>
      </c>
      <c r="E13" s="18">
        <f t="shared" si="2"/>
        <v>4277</v>
      </c>
      <c r="F13" s="10">
        <f t="shared" si="2"/>
        <v>2826</v>
      </c>
      <c r="G13" s="10">
        <f t="shared" si="2"/>
        <v>4262</v>
      </c>
      <c r="H13" s="10">
        <f t="shared" si="2"/>
        <v>3952</v>
      </c>
      <c r="I13" s="10">
        <f>SUM(I10:I12)</f>
        <v>2963</v>
      </c>
      <c r="J13" s="10">
        <f>SUM(J10:J12)</f>
        <v>4258</v>
      </c>
      <c r="K13" s="10">
        <f>SUM(K10:K12)</f>
        <v>3689</v>
      </c>
      <c r="L13" s="10">
        <f>SUM(L10:L12)</f>
        <v>3293</v>
      </c>
      <c r="M13" s="10">
        <f>SUM(M10:M12)</f>
        <v>3425</v>
      </c>
      <c r="N13" s="10">
        <f>SUM(N10:N12)</f>
        <v>3674</v>
      </c>
      <c r="O13" s="10">
        <f>B13*12</f>
        <v>46212</v>
      </c>
      <c r="P13" s="10">
        <f>P10+P11+P12</f>
        <v>42666</v>
      </c>
      <c r="Q13" s="19">
        <v>-7.6700000000000004E-2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40" t="s">
        <v>21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0.100000000000001" customHeight="1" thickBot="1" x14ac:dyDescent="0.3">
      <c r="A16" s="33"/>
      <c r="B16" s="35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11</v>
      </c>
      <c r="M16" s="11" t="s">
        <v>12</v>
      </c>
      <c r="N16" s="11" t="s">
        <v>13</v>
      </c>
      <c r="O16" s="37" t="s">
        <v>14</v>
      </c>
      <c r="P16" s="38"/>
      <c r="Q16" s="39"/>
    </row>
    <row r="17" spans="1:17" ht="27.75" customHeight="1" thickBot="1" x14ac:dyDescent="0.3">
      <c r="A17" s="34"/>
      <c r="B17" s="36"/>
      <c r="C17" s="16" t="s">
        <v>15</v>
      </c>
      <c r="D17" s="16" t="s">
        <v>15</v>
      </c>
      <c r="E17" s="16" t="s">
        <v>15</v>
      </c>
      <c r="F17" s="16" t="s">
        <v>15</v>
      </c>
      <c r="G17" s="16" t="s">
        <v>15</v>
      </c>
      <c r="H17" s="16" t="s">
        <v>15</v>
      </c>
      <c r="I17" s="16" t="s">
        <v>15</v>
      </c>
      <c r="J17" s="16" t="s">
        <v>15</v>
      </c>
      <c r="K17" s="16" t="s">
        <v>15</v>
      </c>
      <c r="L17" s="16" t="s">
        <v>15</v>
      </c>
      <c r="M17" s="16" t="s">
        <v>15</v>
      </c>
      <c r="N17" s="16" t="s">
        <v>15</v>
      </c>
      <c r="O17" s="16" t="s">
        <v>16</v>
      </c>
      <c r="P17" s="16" t="s">
        <v>15</v>
      </c>
      <c r="Q17" s="16" t="s">
        <v>17</v>
      </c>
    </row>
    <row r="18" spans="1:17" ht="20.100000000000001" customHeight="1" thickBot="1" x14ac:dyDescent="0.3">
      <c r="A18" s="3" t="s">
        <v>22</v>
      </c>
      <c r="B18" s="10">
        <v>900</v>
      </c>
      <c r="C18" s="10">
        <v>1069</v>
      </c>
      <c r="D18" s="10">
        <v>1180</v>
      </c>
      <c r="E18" s="18">
        <v>1261</v>
      </c>
      <c r="F18" s="10">
        <v>1180</v>
      </c>
      <c r="G18" s="10">
        <v>1333</v>
      </c>
      <c r="H18" s="10">
        <v>1148</v>
      </c>
      <c r="I18" s="10">
        <v>998</v>
      </c>
      <c r="J18" s="10">
        <v>1230</v>
      </c>
      <c r="K18" s="10">
        <v>1249</v>
      </c>
      <c r="L18" s="10">
        <v>1127</v>
      </c>
      <c r="M18" s="10">
        <v>1041</v>
      </c>
      <c r="N18" s="10">
        <v>1057</v>
      </c>
      <c r="O18" s="10">
        <f>B18*12</f>
        <v>10800</v>
      </c>
      <c r="P18" s="10">
        <f>C18+D18+E18+F18+G18+H18+I18+J18+K18+L18+M18+N18</f>
        <v>13873</v>
      </c>
      <c r="Q18" s="20">
        <v>0.28449999999999998</v>
      </c>
    </row>
    <row r="19" spans="1:17" ht="20.100000000000001" customHeight="1" thickBot="1" x14ac:dyDescent="0.3">
      <c r="A19" s="3" t="s">
        <v>14</v>
      </c>
      <c r="B19" s="10">
        <f>SUM(B18)</f>
        <v>900</v>
      </c>
      <c r="C19" s="10">
        <f>SUM(C18)</f>
        <v>1069</v>
      </c>
      <c r="D19" s="10">
        <f>SUM(D18)</f>
        <v>1180</v>
      </c>
      <c r="E19" s="18">
        <f>SUM(E18)</f>
        <v>1261</v>
      </c>
      <c r="F19" s="10">
        <f>SUM(F18)</f>
        <v>1180</v>
      </c>
      <c r="G19" s="10">
        <v>1333</v>
      </c>
      <c r="H19" s="10">
        <v>1148</v>
      </c>
      <c r="I19" s="10">
        <f>SUM(I18)</f>
        <v>998</v>
      </c>
      <c r="J19" s="10">
        <f>SUM(J18)</f>
        <v>1230</v>
      </c>
      <c r="K19" s="10">
        <f>SUM(K18)</f>
        <v>1249</v>
      </c>
      <c r="L19" s="10">
        <v>1127</v>
      </c>
      <c r="M19" s="10">
        <f>SUM(M18)</f>
        <v>1041</v>
      </c>
      <c r="N19" s="10">
        <v>1057</v>
      </c>
      <c r="O19" s="10">
        <f>B19*12</f>
        <v>10800</v>
      </c>
      <c r="P19" s="10">
        <f>SUM(P18)</f>
        <v>13873</v>
      </c>
      <c r="Q19" s="20">
        <f>Q18</f>
        <v>0.28449999999999998</v>
      </c>
    </row>
    <row r="20" spans="1:17" ht="20.100000000000001" customHeight="1" x14ac:dyDescent="0.25">
      <c r="A20" s="2"/>
    </row>
    <row r="21" spans="1:17" ht="20.100000000000001" customHeight="1" thickBot="1" x14ac:dyDescent="0.3">
      <c r="A21" s="40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20.100000000000001" customHeight="1" thickBot="1" x14ac:dyDescent="0.3">
      <c r="A22" s="33"/>
      <c r="B22" s="35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7</v>
      </c>
      <c r="I22" s="11" t="s">
        <v>8</v>
      </c>
      <c r="J22" s="11" t="s">
        <v>9</v>
      </c>
      <c r="K22" s="11" t="s">
        <v>10</v>
      </c>
      <c r="L22" s="11" t="s">
        <v>11</v>
      </c>
      <c r="M22" s="11" t="s">
        <v>12</v>
      </c>
      <c r="N22" s="11" t="s">
        <v>13</v>
      </c>
      <c r="O22" s="37" t="s">
        <v>14</v>
      </c>
      <c r="P22" s="38"/>
      <c r="Q22" s="39"/>
    </row>
    <row r="23" spans="1:17" ht="25.5" customHeight="1" thickBot="1" x14ac:dyDescent="0.3">
      <c r="A23" s="34"/>
      <c r="B23" s="36"/>
      <c r="C23" s="16" t="s">
        <v>15</v>
      </c>
      <c r="D23" s="16" t="s">
        <v>15</v>
      </c>
      <c r="E23" s="16" t="s">
        <v>15</v>
      </c>
      <c r="F23" s="16" t="s">
        <v>15</v>
      </c>
      <c r="G23" s="16" t="s">
        <v>15</v>
      </c>
      <c r="H23" s="16" t="s">
        <v>15</v>
      </c>
      <c r="I23" s="16" t="s">
        <v>15</v>
      </c>
      <c r="J23" s="16" t="s">
        <v>15</v>
      </c>
      <c r="K23" s="16" t="s">
        <v>15</v>
      </c>
      <c r="L23" s="16" t="s">
        <v>15</v>
      </c>
      <c r="M23" s="16" t="s">
        <v>15</v>
      </c>
      <c r="N23" s="16" t="s">
        <v>15</v>
      </c>
      <c r="O23" s="16" t="s">
        <v>16</v>
      </c>
      <c r="P23" s="16" t="s">
        <v>15</v>
      </c>
      <c r="Q23" s="16" t="s">
        <v>17</v>
      </c>
    </row>
    <row r="24" spans="1:17" ht="20.100000000000001" customHeight="1" thickBot="1" x14ac:dyDescent="0.3">
      <c r="A24" s="3" t="s">
        <v>25</v>
      </c>
      <c r="B24" s="9">
        <v>90</v>
      </c>
      <c r="C24" s="9">
        <v>84</v>
      </c>
      <c r="D24" s="9">
        <v>94</v>
      </c>
      <c r="E24" s="17">
        <v>92</v>
      </c>
      <c r="F24" s="9">
        <v>104</v>
      </c>
      <c r="G24" s="9">
        <v>101</v>
      </c>
      <c r="H24" s="9">
        <v>92</v>
      </c>
      <c r="I24" s="9">
        <v>80</v>
      </c>
      <c r="J24" s="9">
        <v>109</v>
      </c>
      <c r="K24" s="9">
        <v>90</v>
      </c>
      <c r="L24" s="9">
        <v>87</v>
      </c>
      <c r="M24" s="9">
        <v>72</v>
      </c>
      <c r="N24" s="9">
        <v>89</v>
      </c>
      <c r="O24" s="10">
        <f>B24*12</f>
        <v>1080</v>
      </c>
      <c r="P24" s="10">
        <f>C24+D24+E24+F24+G24+H24+I24+J24+K24+L24+M24+N24</f>
        <v>1094</v>
      </c>
      <c r="Q24" s="20">
        <v>1.2999999999999999E-2</v>
      </c>
    </row>
    <row r="25" spans="1:17" ht="20.100000000000001" customHeight="1" thickBot="1" x14ac:dyDescent="0.3">
      <c r="A25" s="3" t="s">
        <v>14</v>
      </c>
      <c r="B25" s="9">
        <f>B24</f>
        <v>90</v>
      </c>
      <c r="C25" s="9">
        <f>SUM(C24)</f>
        <v>84</v>
      </c>
      <c r="D25" s="9">
        <f>SUM(D24)</f>
        <v>94</v>
      </c>
      <c r="E25" s="17">
        <v>92</v>
      </c>
      <c r="F25" s="9">
        <f>SUM(F24)</f>
        <v>104</v>
      </c>
      <c r="G25" s="9">
        <v>101</v>
      </c>
      <c r="H25" s="9">
        <v>92</v>
      </c>
      <c r="I25" s="9">
        <v>80</v>
      </c>
      <c r="J25" s="9">
        <v>109</v>
      </c>
      <c r="K25" s="9">
        <v>90</v>
      </c>
      <c r="L25" s="9">
        <v>87</v>
      </c>
      <c r="M25" s="9">
        <f>SUM(M24)</f>
        <v>72</v>
      </c>
      <c r="N25" s="9">
        <v>89</v>
      </c>
      <c r="O25" s="10">
        <f>B25*12</f>
        <v>1080</v>
      </c>
      <c r="P25" s="10">
        <f>C25+D25+E25+F25+G25+H25+I25+J25+K25+L25+M25+N25</f>
        <v>1094</v>
      </c>
      <c r="Q25" s="20">
        <f>SUM(Q24)</f>
        <v>1.2999999999999999E-2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40" t="s">
        <v>26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20.100000000000001" customHeight="1" thickBot="1" x14ac:dyDescent="0.3">
      <c r="A28" s="33"/>
      <c r="B28" s="35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1" t="s">
        <v>11</v>
      </c>
      <c r="M28" s="11" t="s">
        <v>12</v>
      </c>
      <c r="N28" s="11" t="s">
        <v>13</v>
      </c>
      <c r="O28" s="37" t="s">
        <v>14</v>
      </c>
      <c r="P28" s="38"/>
      <c r="Q28" s="39"/>
    </row>
    <row r="29" spans="1:17" ht="30.75" customHeight="1" thickBot="1" x14ac:dyDescent="0.3">
      <c r="A29" s="34"/>
      <c r="B29" s="36"/>
      <c r="C29" s="16" t="s">
        <v>15</v>
      </c>
      <c r="D29" s="16" t="s">
        <v>15</v>
      </c>
      <c r="E29" s="16" t="s">
        <v>15</v>
      </c>
      <c r="F29" s="16" t="s">
        <v>15</v>
      </c>
      <c r="G29" s="16" t="s">
        <v>15</v>
      </c>
      <c r="H29" s="16" t="s">
        <v>15</v>
      </c>
      <c r="I29" s="16" t="s">
        <v>15</v>
      </c>
      <c r="J29" s="16" t="s">
        <v>15</v>
      </c>
      <c r="K29" s="16" t="s">
        <v>15</v>
      </c>
      <c r="L29" s="16" t="s">
        <v>15</v>
      </c>
      <c r="M29" s="16" t="s">
        <v>15</v>
      </c>
      <c r="N29" s="16" t="s">
        <v>15</v>
      </c>
      <c r="O29" s="16" t="s">
        <v>16</v>
      </c>
      <c r="P29" s="16" t="s">
        <v>15</v>
      </c>
      <c r="Q29" s="16" t="s">
        <v>17</v>
      </c>
    </row>
    <row r="30" spans="1:17" ht="20.100000000000001" customHeight="1" thickBot="1" x14ac:dyDescent="0.3">
      <c r="A30" s="3" t="s">
        <v>27</v>
      </c>
      <c r="B30" s="9">
        <v>170</v>
      </c>
      <c r="C30" s="9">
        <v>190</v>
      </c>
      <c r="D30" s="9">
        <v>216</v>
      </c>
      <c r="E30" s="17">
        <v>164</v>
      </c>
      <c r="F30" s="9">
        <v>175</v>
      </c>
      <c r="G30" s="9">
        <v>177</v>
      </c>
      <c r="H30" s="9">
        <v>138</v>
      </c>
      <c r="I30" s="9">
        <v>141</v>
      </c>
      <c r="J30" s="9">
        <v>178</v>
      </c>
      <c r="K30" s="9">
        <v>191</v>
      </c>
      <c r="L30" s="9">
        <v>183</v>
      </c>
      <c r="M30" s="9">
        <v>179</v>
      </c>
      <c r="N30" s="9">
        <v>109</v>
      </c>
      <c r="O30" s="10">
        <f>B30*12</f>
        <v>2040</v>
      </c>
      <c r="P30" s="10">
        <f>C30+D30+E30+F30+G30+H30+I30+J30+K30+L30+M30+N30</f>
        <v>2041</v>
      </c>
      <c r="Q30" s="15">
        <v>5.0000000000000001E-4</v>
      </c>
    </row>
    <row r="31" spans="1:17" ht="20.100000000000001" customHeight="1" thickBot="1" x14ac:dyDescent="0.3">
      <c r="A31" s="3" t="s">
        <v>14</v>
      </c>
      <c r="B31" s="9">
        <v>170</v>
      </c>
      <c r="C31" s="9">
        <f>SUM(C30)</f>
        <v>190</v>
      </c>
      <c r="D31" s="9">
        <f>SUM(D30)</f>
        <v>216</v>
      </c>
      <c r="E31" s="17">
        <v>164</v>
      </c>
      <c r="F31" s="9">
        <f>SUM(F30)</f>
        <v>175</v>
      </c>
      <c r="G31" s="9">
        <v>177</v>
      </c>
      <c r="H31" s="9">
        <v>138</v>
      </c>
      <c r="I31" s="9">
        <v>141</v>
      </c>
      <c r="J31" s="9">
        <v>178</v>
      </c>
      <c r="K31" s="9">
        <v>191</v>
      </c>
      <c r="L31" s="9">
        <v>183</v>
      </c>
      <c r="M31" s="9">
        <f>SUM(M30)</f>
        <v>179</v>
      </c>
      <c r="N31" s="9">
        <v>109</v>
      </c>
      <c r="O31" s="10">
        <f>SUM(O30)</f>
        <v>2040</v>
      </c>
      <c r="P31" s="10">
        <f>C31+D31+E31+F31+G31+H31+I31+J31+K31+L31+M31+N31</f>
        <v>2041</v>
      </c>
      <c r="Q31" s="15">
        <f>SUM(Q30)</f>
        <v>5.0000000000000001E-4</v>
      </c>
    </row>
    <row r="32" spans="1:17" ht="20.100000000000001" customHeight="1" x14ac:dyDescent="0.25">
      <c r="A32" s="2"/>
      <c r="C32" s="4" t="s">
        <v>49</v>
      </c>
    </row>
    <row r="33" spans="1:17" ht="20.100000000000001" customHeight="1" thickBot="1" x14ac:dyDescent="0.3">
      <c r="A33" s="40" t="s">
        <v>28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20.100000000000001" customHeight="1" thickBot="1" x14ac:dyDescent="0.3">
      <c r="A34" s="33"/>
      <c r="B34" s="35" t="s">
        <v>1</v>
      </c>
      <c r="C34" s="11" t="s">
        <v>2</v>
      </c>
      <c r="D34" s="11" t="s">
        <v>3</v>
      </c>
      <c r="E34" s="11" t="s">
        <v>4</v>
      </c>
      <c r="F34" s="11" t="s">
        <v>5</v>
      </c>
      <c r="G34" s="11" t="s">
        <v>6</v>
      </c>
      <c r="H34" s="11" t="s">
        <v>7</v>
      </c>
      <c r="I34" s="11" t="s">
        <v>8</v>
      </c>
      <c r="J34" s="11" t="s">
        <v>9</v>
      </c>
      <c r="K34" s="11" t="s">
        <v>10</v>
      </c>
      <c r="L34" s="11" t="s">
        <v>11</v>
      </c>
      <c r="M34" s="11" t="s">
        <v>12</v>
      </c>
      <c r="N34" s="11" t="s">
        <v>13</v>
      </c>
      <c r="O34" s="37" t="s">
        <v>14</v>
      </c>
      <c r="P34" s="38"/>
      <c r="Q34" s="39"/>
    </row>
    <row r="35" spans="1:17" ht="24.75" customHeight="1" thickBot="1" x14ac:dyDescent="0.3">
      <c r="A35" s="34"/>
      <c r="B35" s="36"/>
      <c r="C35" s="16" t="s">
        <v>15</v>
      </c>
      <c r="D35" s="16" t="s">
        <v>15</v>
      </c>
      <c r="E35" s="16" t="s">
        <v>15</v>
      </c>
      <c r="F35" s="16" t="s">
        <v>15</v>
      </c>
      <c r="G35" s="16" t="s">
        <v>15</v>
      </c>
      <c r="H35" s="16" t="s">
        <v>15</v>
      </c>
      <c r="I35" s="16" t="s">
        <v>15</v>
      </c>
      <c r="J35" s="16" t="s">
        <v>15</v>
      </c>
      <c r="K35" s="16" t="s">
        <v>15</v>
      </c>
      <c r="L35" s="16" t="s">
        <v>15</v>
      </c>
      <c r="M35" s="16" t="s">
        <v>15</v>
      </c>
      <c r="N35" s="16" t="s">
        <v>15</v>
      </c>
      <c r="O35" s="16" t="s">
        <v>16</v>
      </c>
      <c r="P35" s="16" t="s">
        <v>15</v>
      </c>
      <c r="Q35" s="16" t="s">
        <v>17</v>
      </c>
    </row>
    <row r="36" spans="1:17" ht="20.100000000000001" customHeight="1" thickBot="1" x14ac:dyDescent="0.3">
      <c r="A36" s="3" t="s">
        <v>29</v>
      </c>
      <c r="B36" s="9">
        <v>400</v>
      </c>
      <c r="C36" s="9">
        <v>676</v>
      </c>
      <c r="D36" s="10">
        <v>483</v>
      </c>
      <c r="E36" s="17">
        <v>728</v>
      </c>
      <c r="F36" s="9">
        <v>651</v>
      </c>
      <c r="G36" s="9">
        <v>722</v>
      </c>
      <c r="H36" s="9">
        <v>649</v>
      </c>
      <c r="I36" s="9">
        <v>695</v>
      </c>
      <c r="J36" s="9">
        <v>747</v>
      </c>
      <c r="K36" s="9">
        <v>381</v>
      </c>
      <c r="L36" s="9">
        <v>536</v>
      </c>
      <c r="M36" s="9">
        <v>708</v>
      </c>
      <c r="N36" s="9">
        <v>613</v>
      </c>
      <c r="O36" s="10">
        <f>B36*12</f>
        <v>4800</v>
      </c>
      <c r="P36" s="10">
        <f>C36+D36+E36+F36+G36+H36+I36+J36+K36+L36+M36+N36</f>
        <v>7589</v>
      </c>
      <c r="Q36" s="20">
        <v>0.58099999999999996</v>
      </c>
    </row>
    <row r="37" spans="1:17" ht="20.100000000000001" customHeight="1" thickBot="1" x14ac:dyDescent="0.3">
      <c r="A37" s="3" t="s">
        <v>30</v>
      </c>
      <c r="B37" s="9">
        <v>360</v>
      </c>
      <c r="C37" s="9">
        <v>401</v>
      </c>
      <c r="D37" s="9">
        <v>379</v>
      </c>
      <c r="E37" s="17">
        <v>291</v>
      </c>
      <c r="F37" s="9">
        <v>351</v>
      </c>
      <c r="G37" s="9">
        <v>302</v>
      </c>
      <c r="H37" s="9">
        <v>346</v>
      </c>
      <c r="I37" s="9">
        <v>506</v>
      </c>
      <c r="J37" s="9">
        <v>288</v>
      </c>
      <c r="K37" s="9">
        <v>295</v>
      </c>
      <c r="L37" s="9">
        <v>219</v>
      </c>
      <c r="M37" s="9">
        <v>383</v>
      </c>
      <c r="N37" s="9">
        <v>269</v>
      </c>
      <c r="O37" s="10">
        <f t="shared" ref="O37:O40" si="3">B37*12</f>
        <v>4320</v>
      </c>
      <c r="P37" s="10">
        <f t="shared" ref="P37:P39" si="4">C37+D37+E37+F37+G37+H37+I37+J37+K37+L37+M37+N37</f>
        <v>4030</v>
      </c>
      <c r="Q37" s="20">
        <v>-6.7100000000000007E-2</v>
      </c>
    </row>
    <row r="38" spans="1:17" ht="20.100000000000001" customHeight="1" thickBot="1" x14ac:dyDescent="0.3">
      <c r="A38" s="3" t="s">
        <v>31</v>
      </c>
      <c r="B38" s="9">
        <v>185</v>
      </c>
      <c r="C38" s="9">
        <v>87</v>
      </c>
      <c r="D38" s="9">
        <v>201</v>
      </c>
      <c r="E38" s="17">
        <v>223</v>
      </c>
      <c r="F38" s="9">
        <v>92</v>
      </c>
      <c r="G38" s="9">
        <v>111</v>
      </c>
      <c r="H38" s="9">
        <v>122</v>
      </c>
      <c r="I38" s="9">
        <v>79</v>
      </c>
      <c r="J38" s="9">
        <v>123</v>
      </c>
      <c r="K38" s="9">
        <v>123</v>
      </c>
      <c r="L38" s="9">
        <v>154</v>
      </c>
      <c r="M38" s="9">
        <v>135</v>
      </c>
      <c r="N38" s="9">
        <v>152</v>
      </c>
      <c r="O38" s="10">
        <f t="shared" si="3"/>
        <v>2220</v>
      </c>
      <c r="P38" s="10">
        <f t="shared" si="4"/>
        <v>1602</v>
      </c>
      <c r="Q38" s="20">
        <v>-0.27839999999999998</v>
      </c>
    </row>
    <row r="39" spans="1:17" ht="20.100000000000001" customHeight="1" thickBot="1" x14ac:dyDescent="0.3">
      <c r="A39" s="3" t="s">
        <v>32</v>
      </c>
      <c r="B39" s="9">
        <v>458</v>
      </c>
      <c r="C39" s="9">
        <v>463</v>
      </c>
      <c r="D39" s="9">
        <v>292</v>
      </c>
      <c r="E39" s="17">
        <v>82</v>
      </c>
      <c r="F39" s="9">
        <v>160</v>
      </c>
      <c r="G39" s="9">
        <v>144</v>
      </c>
      <c r="H39" s="9">
        <v>158</v>
      </c>
      <c r="I39" s="9">
        <v>222</v>
      </c>
      <c r="J39" s="9">
        <v>230</v>
      </c>
      <c r="K39" s="9">
        <v>182</v>
      </c>
      <c r="L39" s="9">
        <v>193</v>
      </c>
      <c r="M39" s="9">
        <v>304</v>
      </c>
      <c r="N39" s="9">
        <v>425</v>
      </c>
      <c r="O39" s="10">
        <f t="shared" si="3"/>
        <v>5496</v>
      </c>
      <c r="P39" s="10">
        <f t="shared" si="4"/>
        <v>2855</v>
      </c>
      <c r="Q39" s="20">
        <v>-0.48049999999999998</v>
      </c>
    </row>
    <row r="40" spans="1:17" ht="20.100000000000001" customHeight="1" thickBot="1" x14ac:dyDescent="0.3">
      <c r="A40" s="3" t="s">
        <v>14</v>
      </c>
      <c r="B40" s="10">
        <f>B36+B37+B38+B39</f>
        <v>1403</v>
      </c>
      <c r="C40" s="10">
        <f t="shared" ref="C40:H40" si="5">SUM(C36:C39)</f>
        <v>1627</v>
      </c>
      <c r="D40" s="10">
        <f t="shared" si="5"/>
        <v>1355</v>
      </c>
      <c r="E40" s="18">
        <f t="shared" si="5"/>
        <v>1324</v>
      </c>
      <c r="F40" s="10">
        <f t="shared" si="5"/>
        <v>1254</v>
      </c>
      <c r="G40" s="10">
        <f t="shared" si="5"/>
        <v>1279</v>
      </c>
      <c r="H40" s="10">
        <f t="shared" si="5"/>
        <v>1275</v>
      </c>
      <c r="I40" s="10">
        <f>SUM(I36:I39)</f>
        <v>1502</v>
      </c>
      <c r="J40" s="10">
        <f>SUM(J36:J39)</f>
        <v>1388</v>
      </c>
      <c r="K40" s="10">
        <f>SUM(K36:K39)</f>
        <v>981</v>
      </c>
      <c r="L40" s="10">
        <f>SUM(L36:L39)</f>
        <v>1102</v>
      </c>
      <c r="M40" s="10">
        <f>SUM(M36:M39)</f>
        <v>1530</v>
      </c>
      <c r="N40" s="10">
        <f>SUM(N36:N39)</f>
        <v>1459</v>
      </c>
      <c r="O40" s="10">
        <f t="shared" si="3"/>
        <v>16836</v>
      </c>
      <c r="P40" s="10">
        <f>P36+P37+P38+P39</f>
        <v>16076</v>
      </c>
      <c r="Q40" s="20">
        <v>-4.5100000000000001E-2</v>
      </c>
    </row>
    <row r="41" spans="1:17" ht="20.100000000000001" customHeight="1" x14ac:dyDescent="0.25">
      <c r="A41" s="2"/>
      <c r="B41" s="5"/>
      <c r="C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7"/>
      <c r="P41" s="5"/>
      <c r="Q41" s="8"/>
    </row>
    <row r="42" spans="1:17" ht="28.5" customHeight="1" thickBot="1" x14ac:dyDescent="0.3">
      <c r="A42" s="40" t="s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0.100000000000001" customHeight="1" thickBot="1" x14ac:dyDescent="0.3">
      <c r="A43" s="33"/>
      <c r="B43" s="35" t="s">
        <v>1</v>
      </c>
      <c r="C43" s="11" t="s">
        <v>2</v>
      </c>
      <c r="D43" s="11" t="s">
        <v>3</v>
      </c>
      <c r="E43" s="11" t="s">
        <v>4</v>
      </c>
      <c r="F43" s="11" t="s">
        <v>5</v>
      </c>
      <c r="G43" s="11" t="s">
        <v>6</v>
      </c>
      <c r="H43" s="11" t="s">
        <v>7</v>
      </c>
      <c r="I43" s="11" t="s">
        <v>8</v>
      </c>
      <c r="J43" s="11" t="s">
        <v>9</v>
      </c>
      <c r="K43" s="11" t="s">
        <v>10</v>
      </c>
      <c r="L43" s="11" t="s">
        <v>11</v>
      </c>
      <c r="M43" s="11" t="s">
        <v>12</v>
      </c>
      <c r="N43" s="11" t="s">
        <v>13</v>
      </c>
      <c r="O43" s="37" t="s">
        <v>14</v>
      </c>
      <c r="P43" s="38"/>
      <c r="Q43" s="39"/>
    </row>
    <row r="44" spans="1:17" ht="20.100000000000001" customHeight="1" thickBot="1" x14ac:dyDescent="0.3">
      <c r="A44" s="34"/>
      <c r="B44" s="36"/>
      <c r="C44" s="16" t="s">
        <v>15</v>
      </c>
      <c r="D44" s="16" t="s">
        <v>15</v>
      </c>
      <c r="E44" s="16" t="s">
        <v>15</v>
      </c>
      <c r="F44" s="16" t="s">
        <v>15</v>
      </c>
      <c r="G44" s="16" t="s">
        <v>15</v>
      </c>
      <c r="H44" s="16" t="s">
        <v>15</v>
      </c>
      <c r="I44" s="16" t="s">
        <v>15</v>
      </c>
      <c r="J44" s="16" t="s">
        <v>15</v>
      </c>
      <c r="K44" s="16" t="s">
        <v>15</v>
      </c>
      <c r="L44" s="16" t="s">
        <v>15</v>
      </c>
      <c r="M44" s="16" t="s">
        <v>15</v>
      </c>
      <c r="N44" s="16" t="s">
        <v>15</v>
      </c>
      <c r="O44" s="16" t="s">
        <v>16</v>
      </c>
      <c r="P44" s="16" t="s">
        <v>15</v>
      </c>
      <c r="Q44" s="16" t="s">
        <v>17</v>
      </c>
    </row>
    <row r="45" spans="1:17" ht="20.100000000000001" customHeight="1" thickBot="1" x14ac:dyDescent="0.3">
      <c r="A45" s="3" t="s">
        <v>18</v>
      </c>
      <c r="B45" s="10">
        <v>0</v>
      </c>
      <c r="C45" s="16">
        <v>0</v>
      </c>
      <c r="D45" s="13">
        <v>0</v>
      </c>
      <c r="E45" s="14">
        <v>0</v>
      </c>
      <c r="F45" s="16">
        <v>0</v>
      </c>
      <c r="G45" s="16">
        <v>0</v>
      </c>
      <c r="H45" s="16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>C45+D45+E45+F45+G45+H45+I45+J45+K45+L45+M45+N45</f>
        <v>0</v>
      </c>
      <c r="Q45" s="20">
        <v>0</v>
      </c>
    </row>
    <row r="46" spans="1:17" ht="20.100000000000001" customHeight="1" thickBot="1" x14ac:dyDescent="0.3">
      <c r="A46" s="3" t="s">
        <v>19</v>
      </c>
      <c r="B46" s="9">
        <v>0</v>
      </c>
      <c r="C46" s="16">
        <v>0</v>
      </c>
      <c r="D46" s="16">
        <v>0</v>
      </c>
      <c r="E46" s="12">
        <v>0</v>
      </c>
      <c r="F46" s="16">
        <v>0</v>
      </c>
      <c r="G46" s="16">
        <v>0</v>
      </c>
      <c r="H46" s="13">
        <v>0</v>
      </c>
      <c r="I46" s="13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3">
        <v>0</v>
      </c>
      <c r="P46" s="13">
        <f t="shared" ref="P46" si="6">C46+D46+E46+F46+G46+H46+I46+J46+K46+L46+M46+N46</f>
        <v>0</v>
      </c>
      <c r="Q46" s="20">
        <v>0</v>
      </c>
    </row>
    <row r="47" spans="1:17" ht="20.100000000000001" customHeight="1" thickBot="1" x14ac:dyDescent="0.3">
      <c r="A47" s="3" t="s">
        <v>20</v>
      </c>
      <c r="B47" s="10">
        <v>0</v>
      </c>
      <c r="C47" s="13">
        <v>20</v>
      </c>
      <c r="D47" s="13">
        <v>23</v>
      </c>
      <c r="E47" s="14">
        <v>0</v>
      </c>
      <c r="F47" s="16">
        <v>0</v>
      </c>
      <c r="G47" s="16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>C47+D47+E47+F47+G47+H47+I47+J47+K47+L47+M47+N47</f>
        <v>43</v>
      </c>
      <c r="Q47" s="20">
        <v>0</v>
      </c>
    </row>
    <row r="48" spans="1:17" ht="20.100000000000001" customHeight="1" x14ac:dyDescent="0.25">
      <c r="A48" s="2"/>
      <c r="B48" s="5"/>
      <c r="C48" s="5"/>
      <c r="D48" s="5"/>
      <c r="E48" s="6"/>
      <c r="F48" s="5"/>
      <c r="G48" s="5"/>
      <c r="H48" s="5"/>
      <c r="I48" s="5"/>
      <c r="J48" s="5"/>
      <c r="K48" s="5"/>
      <c r="L48" s="5"/>
      <c r="M48" s="5"/>
      <c r="N48" s="5"/>
      <c r="O48" s="7"/>
      <c r="P48" s="5"/>
      <c r="Q48" s="8"/>
    </row>
    <row r="49" spans="1:17" ht="15.75" thickBot="1" x14ac:dyDescent="0.3">
      <c r="A49" s="40" t="s">
        <v>35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0.75" thickBot="1" x14ac:dyDescent="0.3">
      <c r="A50" s="33"/>
      <c r="B50" s="35" t="s">
        <v>1</v>
      </c>
      <c r="C50" s="11" t="s">
        <v>2</v>
      </c>
      <c r="D50" s="11" t="s">
        <v>3</v>
      </c>
      <c r="E50" s="11" t="s">
        <v>4</v>
      </c>
      <c r="F50" s="11" t="s">
        <v>5</v>
      </c>
      <c r="G50" s="11" t="s">
        <v>6</v>
      </c>
      <c r="H50" s="11" t="s">
        <v>7</v>
      </c>
      <c r="I50" s="11" t="s">
        <v>8</v>
      </c>
      <c r="J50" s="11" t="s">
        <v>9</v>
      </c>
      <c r="K50" s="11" t="s">
        <v>10</v>
      </c>
      <c r="L50" s="11" t="s">
        <v>11</v>
      </c>
      <c r="M50" s="11" t="s">
        <v>12</v>
      </c>
      <c r="N50" s="11" t="s">
        <v>13</v>
      </c>
      <c r="O50" s="37" t="s">
        <v>14</v>
      </c>
      <c r="P50" s="38"/>
      <c r="Q50" s="39"/>
    </row>
    <row r="51" spans="1:17" ht="15.75" thickBot="1" x14ac:dyDescent="0.3">
      <c r="A51" s="34"/>
      <c r="B51" s="36"/>
      <c r="C51" s="16" t="s">
        <v>15</v>
      </c>
      <c r="D51" s="16" t="s">
        <v>15</v>
      </c>
      <c r="E51" s="16" t="s">
        <v>15</v>
      </c>
      <c r="F51" s="16" t="s">
        <v>15</v>
      </c>
      <c r="G51" s="16" t="s">
        <v>15</v>
      </c>
      <c r="H51" s="16" t="s">
        <v>15</v>
      </c>
      <c r="I51" s="16" t="s">
        <v>15</v>
      </c>
      <c r="J51" s="16" t="s">
        <v>15</v>
      </c>
      <c r="K51" s="16" t="s">
        <v>15</v>
      </c>
      <c r="L51" s="16" t="s">
        <v>15</v>
      </c>
      <c r="M51" s="16" t="s">
        <v>15</v>
      </c>
      <c r="N51" s="16" t="s">
        <v>15</v>
      </c>
      <c r="O51" s="16" t="s">
        <v>16</v>
      </c>
      <c r="P51" s="16" t="s">
        <v>15</v>
      </c>
      <c r="Q51" s="16" t="s">
        <v>17</v>
      </c>
    </row>
    <row r="52" spans="1:17" ht="15.75" thickBot="1" x14ac:dyDescent="0.3">
      <c r="A52" s="3" t="s">
        <v>22</v>
      </c>
      <c r="B52" s="10">
        <v>0</v>
      </c>
      <c r="C52" s="16">
        <v>14</v>
      </c>
      <c r="D52" s="13">
        <v>0</v>
      </c>
      <c r="E52" s="14">
        <v>0</v>
      </c>
      <c r="F52" s="16">
        <v>0</v>
      </c>
      <c r="G52" s="16">
        <v>0</v>
      </c>
      <c r="H52" s="16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f>C52+D52+E52+F52+G52+H52+I52+K52+L52+M52+N52+J52</f>
        <v>14</v>
      </c>
      <c r="Q52" s="21">
        <v>0</v>
      </c>
    </row>
    <row r="53" spans="1:17" ht="15.75" thickBot="1" x14ac:dyDescent="0.3">
      <c r="A53" s="3" t="s">
        <v>23</v>
      </c>
      <c r="B53" s="9">
        <v>0</v>
      </c>
      <c r="C53" s="16">
        <v>0</v>
      </c>
      <c r="D53" s="16">
        <v>0</v>
      </c>
      <c r="E53" s="12">
        <v>0</v>
      </c>
      <c r="F53" s="16">
        <v>0</v>
      </c>
      <c r="G53" s="16">
        <v>0</v>
      </c>
      <c r="H53" s="13">
        <v>0</v>
      </c>
      <c r="I53" s="13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3">
        <v>0</v>
      </c>
      <c r="P53" s="13">
        <f>C53+D53+E53+F53+G53+H53+I53+J53+K53+L53+M53+N53</f>
        <v>0</v>
      </c>
      <c r="Q53" s="21">
        <v>0</v>
      </c>
    </row>
    <row r="54" spans="1:17" x14ac:dyDescent="0.25">
      <c r="A54" s="2"/>
      <c r="B54" s="22"/>
      <c r="C54" s="23"/>
      <c r="D54" s="23"/>
      <c r="E54" s="24"/>
      <c r="F54" s="23"/>
      <c r="G54" s="23"/>
      <c r="H54" s="25"/>
      <c r="I54" s="23"/>
      <c r="J54" s="23"/>
      <c r="K54" s="23"/>
      <c r="L54" s="23"/>
      <c r="M54" s="23"/>
      <c r="N54" s="23"/>
      <c r="O54" s="25"/>
      <c r="P54" s="25"/>
      <c r="Q54" s="26"/>
    </row>
    <row r="55" spans="1:17" ht="15.75" customHeight="1" thickBot="1" x14ac:dyDescent="0.3">
      <c r="A55" s="40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75" customHeight="1" thickBot="1" x14ac:dyDescent="0.3">
      <c r="A56" s="33"/>
      <c r="B56" s="35" t="s">
        <v>1</v>
      </c>
      <c r="C56" s="11" t="s">
        <v>2</v>
      </c>
      <c r="D56" s="11" t="s">
        <v>3</v>
      </c>
      <c r="E56" s="11" t="s">
        <v>4</v>
      </c>
      <c r="F56" s="11" t="s">
        <v>5</v>
      </c>
      <c r="G56" s="11" t="s">
        <v>6</v>
      </c>
      <c r="H56" s="11" t="s">
        <v>7</v>
      </c>
      <c r="I56" s="11" t="s">
        <v>8</v>
      </c>
      <c r="J56" s="11" t="s">
        <v>9</v>
      </c>
      <c r="K56" s="11" t="s">
        <v>10</v>
      </c>
      <c r="L56" s="11" t="s">
        <v>11</v>
      </c>
      <c r="M56" s="11" t="s">
        <v>12</v>
      </c>
      <c r="N56" s="11" t="s">
        <v>13</v>
      </c>
      <c r="O56" s="37" t="s">
        <v>14</v>
      </c>
      <c r="P56" s="38"/>
      <c r="Q56" s="39"/>
    </row>
    <row r="57" spans="1:17" ht="27.75" customHeight="1" thickBot="1" x14ac:dyDescent="0.3">
      <c r="A57" s="34"/>
      <c r="B57" s="36"/>
      <c r="C57" s="16" t="s">
        <v>15</v>
      </c>
      <c r="D57" s="16" t="s">
        <v>15</v>
      </c>
      <c r="E57" s="16" t="s">
        <v>15</v>
      </c>
      <c r="F57" s="16" t="s">
        <v>15</v>
      </c>
      <c r="G57" s="16" t="s">
        <v>15</v>
      </c>
      <c r="H57" s="16" t="s">
        <v>15</v>
      </c>
      <c r="I57" s="16" t="s">
        <v>15</v>
      </c>
      <c r="J57" s="16" t="s">
        <v>15</v>
      </c>
      <c r="K57" s="16" t="s">
        <v>15</v>
      </c>
      <c r="L57" s="16" t="s">
        <v>15</v>
      </c>
      <c r="M57" s="16" t="s">
        <v>15</v>
      </c>
      <c r="N57" s="16" t="s">
        <v>15</v>
      </c>
      <c r="O57" s="16" t="s">
        <v>16</v>
      </c>
      <c r="P57" s="16" t="s">
        <v>15</v>
      </c>
      <c r="Q57" s="16" t="s">
        <v>17</v>
      </c>
    </row>
    <row r="58" spans="1:17" ht="15.75" thickBot="1" x14ac:dyDescent="0.3">
      <c r="A58" s="3" t="s">
        <v>37</v>
      </c>
      <c r="B58" s="9">
        <v>0</v>
      </c>
      <c r="C58" s="9">
        <v>11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>C58+D58+E58+F58+G58+H58+I58+J58+K58+L58+M58+N58</f>
        <v>11</v>
      </c>
      <c r="Q58" s="21">
        <v>0</v>
      </c>
    </row>
    <row r="59" spans="1:17" ht="15.75" thickBot="1" x14ac:dyDescent="0.3">
      <c r="A59" s="3" t="s">
        <v>38</v>
      </c>
      <c r="B59" s="9">
        <v>0</v>
      </c>
      <c r="C59" s="9">
        <v>2</v>
      </c>
      <c r="D59" s="9">
        <v>0</v>
      </c>
      <c r="E59" s="9">
        <v>7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>C59+D59+E59+F59+G59+H59+I59+J59+K59+L59+M59+N59</f>
        <v>9</v>
      </c>
      <c r="Q59" s="27">
        <v>0</v>
      </c>
    </row>
    <row r="60" spans="1:17" ht="15.75" thickBot="1" x14ac:dyDescent="0.3">
      <c r="A60" s="3" t="s">
        <v>14</v>
      </c>
      <c r="B60" s="10">
        <v>0</v>
      </c>
      <c r="C60" s="10">
        <f>SUM(C58:C59)</f>
        <v>13</v>
      </c>
      <c r="D60" s="10">
        <v>0</v>
      </c>
      <c r="E60" s="10">
        <f>SUM(E58:E59)</f>
        <v>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9">
        <v>0</v>
      </c>
      <c r="P60" s="10">
        <f>C60+D60+E60+F60+G60+H60+I60+N60+J60+K60+L60+M60</f>
        <v>20</v>
      </c>
      <c r="Q60" s="20">
        <v>0</v>
      </c>
    </row>
    <row r="61" spans="1:17" x14ac:dyDescent="0.25">
      <c r="A61" s="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2"/>
      <c r="P61" s="22"/>
      <c r="Q61" s="29"/>
    </row>
    <row r="62" spans="1:17" ht="15.75" thickBot="1" x14ac:dyDescent="0.3">
      <c r="A62" s="43" t="s">
        <v>41</v>
      </c>
      <c r="B62" s="43"/>
      <c r="C62" s="43"/>
      <c r="D62" s="43"/>
      <c r="E62" s="43"/>
      <c r="F62" s="43"/>
      <c r="G62" s="43"/>
      <c r="H62" s="43"/>
      <c r="I62" s="43"/>
      <c r="J62" s="43"/>
      <c r="K62" s="28"/>
      <c r="L62" s="28"/>
      <c r="M62" s="28"/>
      <c r="N62" s="28"/>
      <c r="O62" s="22"/>
      <c r="P62" s="22"/>
      <c r="Q62" s="29"/>
    </row>
    <row r="63" spans="1:17" ht="42" customHeight="1" thickBot="1" x14ac:dyDescent="0.3">
      <c r="A63" s="3"/>
      <c r="B63" s="9" t="s">
        <v>1</v>
      </c>
      <c r="C63" s="11" t="s">
        <v>2</v>
      </c>
      <c r="D63" s="11" t="s">
        <v>3</v>
      </c>
      <c r="E63" s="11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1" t="s">
        <v>9</v>
      </c>
      <c r="K63" s="11" t="s">
        <v>10</v>
      </c>
      <c r="L63" s="11" t="s">
        <v>11</v>
      </c>
      <c r="M63" s="11" t="s">
        <v>12</v>
      </c>
      <c r="N63" s="11" t="s">
        <v>13</v>
      </c>
      <c r="O63" s="37" t="s">
        <v>14</v>
      </c>
      <c r="P63" s="38"/>
      <c r="Q63" s="39"/>
    </row>
    <row r="64" spans="1:17" ht="15.75" thickBot="1" x14ac:dyDescent="0.3">
      <c r="A64" s="30" t="s">
        <v>42</v>
      </c>
      <c r="B64" s="31"/>
      <c r="C64" s="16" t="s">
        <v>15</v>
      </c>
      <c r="D64" s="16" t="s">
        <v>15</v>
      </c>
      <c r="E64" s="16" t="s">
        <v>15</v>
      </c>
      <c r="F64" s="16" t="s">
        <v>15</v>
      </c>
      <c r="G64" s="16" t="s">
        <v>15</v>
      </c>
      <c r="H64" s="16" t="s">
        <v>15</v>
      </c>
      <c r="I64" s="16" t="s">
        <v>15</v>
      </c>
      <c r="J64" s="16" t="s">
        <v>15</v>
      </c>
      <c r="K64" s="16" t="s">
        <v>15</v>
      </c>
      <c r="L64" s="16" t="s">
        <v>15</v>
      </c>
      <c r="M64" s="16" t="s">
        <v>15</v>
      </c>
      <c r="N64" s="16" t="s">
        <v>15</v>
      </c>
      <c r="O64" s="16" t="s">
        <v>16</v>
      </c>
      <c r="P64" s="16" t="s">
        <v>15</v>
      </c>
      <c r="Q64" s="16" t="s">
        <v>17</v>
      </c>
    </row>
    <row r="65" spans="1:17" ht="15.75" thickBot="1" x14ac:dyDescent="0.3">
      <c r="A65" s="3" t="s">
        <v>43</v>
      </c>
      <c r="B65" s="9">
        <v>60</v>
      </c>
      <c r="C65" s="9">
        <v>50</v>
      </c>
      <c r="D65" s="9">
        <v>14</v>
      </c>
      <c r="E65" s="9">
        <v>14</v>
      </c>
      <c r="F65" s="9">
        <v>39</v>
      </c>
      <c r="G65" s="9">
        <v>0</v>
      </c>
      <c r="H65" s="9">
        <v>98</v>
      </c>
      <c r="I65" s="9">
        <v>47</v>
      </c>
      <c r="J65" s="9">
        <v>191</v>
      </c>
      <c r="K65" s="9">
        <v>27</v>
      </c>
      <c r="L65" s="9">
        <v>0</v>
      </c>
      <c r="M65" s="9">
        <v>0</v>
      </c>
      <c r="N65" s="9">
        <v>0</v>
      </c>
      <c r="O65" s="9">
        <f>B65*6</f>
        <v>360</v>
      </c>
      <c r="P65" s="9">
        <f>C65+D65+E65+F65+G65+H65+I65+J65+K65+L65+M65+N65</f>
        <v>480</v>
      </c>
      <c r="Q65" s="20">
        <v>0.33329999999999999</v>
      </c>
    </row>
    <row r="66" spans="1:17" ht="15.75" thickBot="1" x14ac:dyDescent="0.3">
      <c r="A66" s="30" t="s">
        <v>44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.75" thickBot="1" x14ac:dyDescent="0.3">
      <c r="A67" s="3" t="s">
        <v>45</v>
      </c>
      <c r="B67" s="9">
        <v>0</v>
      </c>
      <c r="C67" s="10">
        <v>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9">
        <v>0</v>
      </c>
      <c r="N67" s="9">
        <v>0</v>
      </c>
      <c r="O67" s="9">
        <f>B67*3</f>
        <v>0</v>
      </c>
      <c r="P67" s="10">
        <f>C67+D67+E67+F67+G67+H67+I67+J67+K67+L67+M67+N67</f>
        <v>2</v>
      </c>
      <c r="Q67" s="20">
        <v>0</v>
      </c>
    </row>
    <row r="68" spans="1:17" ht="15.75" thickBot="1" x14ac:dyDescent="0.3">
      <c r="A68" s="3" t="s">
        <v>46</v>
      </c>
      <c r="B68" s="9">
        <v>0</v>
      </c>
      <c r="C68" s="10">
        <v>4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9">
        <v>0</v>
      </c>
      <c r="N68" s="9">
        <v>0</v>
      </c>
      <c r="O68" s="9">
        <f>B68*3</f>
        <v>0</v>
      </c>
      <c r="P68" s="10">
        <f>C68+D68+E68+F68+G68+H68+I68+J68+K68+L68+M68+N68</f>
        <v>4</v>
      </c>
      <c r="Q68" s="20">
        <v>0</v>
      </c>
    </row>
    <row r="69" spans="1:17" ht="15.75" thickBot="1" x14ac:dyDescent="0.3">
      <c r="A69" s="30" t="s">
        <v>47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</row>
    <row r="70" spans="1:17" ht="30.75" thickBot="1" x14ac:dyDescent="0.3">
      <c r="A70" s="3" t="s">
        <v>48</v>
      </c>
      <c r="B70" s="9">
        <v>10</v>
      </c>
      <c r="C70" s="10">
        <v>0</v>
      </c>
      <c r="D70" s="10">
        <v>0</v>
      </c>
      <c r="E70" s="10">
        <v>0</v>
      </c>
      <c r="F70" s="10">
        <v>11</v>
      </c>
      <c r="G70" s="10">
        <v>0</v>
      </c>
      <c r="H70" s="10">
        <v>8</v>
      </c>
      <c r="I70" s="10">
        <v>12</v>
      </c>
      <c r="J70" s="10">
        <v>14</v>
      </c>
      <c r="K70" s="10">
        <v>16</v>
      </c>
      <c r="L70" s="10">
        <v>0</v>
      </c>
      <c r="M70" s="9">
        <v>0</v>
      </c>
      <c r="N70" s="9">
        <v>0</v>
      </c>
      <c r="O70" s="9">
        <f>B70*6</f>
        <v>60</v>
      </c>
      <c r="P70" s="10">
        <f>C70+D70+E70+F70+G70+H70+I70+J70+K70+L70+M70+N70</f>
        <v>61</v>
      </c>
      <c r="Q70" s="20">
        <v>1.67E-2</v>
      </c>
    </row>
    <row r="71" spans="1:17" ht="15.75" thickBot="1" x14ac:dyDescent="0.3">
      <c r="A71" s="3" t="s">
        <v>14</v>
      </c>
      <c r="B71" s="9">
        <v>0</v>
      </c>
      <c r="C71" s="10">
        <f>SUM(C65:C70)</f>
        <v>56</v>
      </c>
      <c r="D71" s="10">
        <f t="shared" ref="D71:E71" si="7">SUM(D65:D70)</f>
        <v>14</v>
      </c>
      <c r="E71" s="10">
        <f t="shared" si="7"/>
        <v>14</v>
      </c>
      <c r="F71" s="10">
        <f>SUM(F65:F70)</f>
        <v>50</v>
      </c>
      <c r="G71" s="10">
        <v>0</v>
      </c>
      <c r="H71" s="10">
        <f>SUM(H65:H70)</f>
        <v>106</v>
      </c>
      <c r="I71" s="10">
        <f>SUM(I65:I70)</f>
        <v>59</v>
      </c>
      <c r="J71" s="10">
        <f>SUM(J65:J70)</f>
        <v>205</v>
      </c>
      <c r="K71" s="10">
        <f>SUM(K65:K70)</f>
        <v>43</v>
      </c>
      <c r="L71" s="10">
        <v>0</v>
      </c>
      <c r="M71" s="9">
        <v>0</v>
      </c>
      <c r="N71" s="9">
        <v>0</v>
      </c>
      <c r="O71" s="9">
        <f>SUM(O65:O70)</f>
        <v>420</v>
      </c>
      <c r="P71" s="10">
        <f>C71+D71+E71+F71+G71+H71+I71+J71+K71+L71+M71+N71</f>
        <v>547</v>
      </c>
      <c r="Q71" s="20">
        <v>0.3024</v>
      </c>
    </row>
    <row r="72" spans="1:17" x14ac:dyDescent="0.25">
      <c r="A72" s="2"/>
      <c r="B72" s="2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2"/>
      <c r="N72" s="22"/>
      <c r="O72" s="22"/>
      <c r="P72" s="28"/>
      <c r="Q72" s="29"/>
    </row>
    <row r="73" spans="1:17" ht="15.75" thickBot="1" x14ac:dyDescent="0.3">
      <c r="A73" s="43" t="s">
        <v>50</v>
      </c>
      <c r="B73" s="43"/>
      <c r="C73" s="43"/>
      <c r="D73" s="43"/>
      <c r="E73" s="43"/>
      <c r="F73" s="43"/>
      <c r="G73" s="43"/>
      <c r="H73" s="43"/>
      <c r="I73" s="43"/>
      <c r="J73" s="43"/>
      <c r="K73" s="28"/>
      <c r="L73" s="28"/>
      <c r="M73" s="28"/>
      <c r="N73" s="28"/>
      <c r="O73" s="22"/>
      <c r="P73" s="22"/>
      <c r="Q73" s="29"/>
    </row>
    <row r="74" spans="1:17" ht="45.75" thickBot="1" x14ac:dyDescent="0.3">
      <c r="A74" s="3"/>
      <c r="B74" s="9" t="s">
        <v>1</v>
      </c>
      <c r="C74" s="11" t="s">
        <v>2</v>
      </c>
      <c r="D74" s="11" t="s">
        <v>3</v>
      </c>
      <c r="E74" s="11" t="s">
        <v>4</v>
      </c>
      <c r="F74" s="11" t="s">
        <v>5</v>
      </c>
      <c r="G74" s="11" t="s">
        <v>6</v>
      </c>
      <c r="H74" s="11" t="s">
        <v>7</v>
      </c>
      <c r="I74" s="11" t="s">
        <v>8</v>
      </c>
      <c r="J74" s="11" t="s">
        <v>9</v>
      </c>
      <c r="K74" s="11" t="s">
        <v>10</v>
      </c>
      <c r="L74" s="11" t="s">
        <v>11</v>
      </c>
      <c r="M74" s="11" t="s">
        <v>12</v>
      </c>
      <c r="N74" s="11" t="s">
        <v>13</v>
      </c>
      <c r="O74" s="37" t="s">
        <v>14</v>
      </c>
      <c r="P74" s="38"/>
      <c r="Q74" s="39"/>
    </row>
    <row r="75" spans="1:17" ht="15.75" thickBot="1" x14ac:dyDescent="0.3">
      <c r="A75" s="3"/>
      <c r="B75" s="31"/>
      <c r="C75" s="16" t="s">
        <v>15</v>
      </c>
      <c r="D75" s="16" t="s">
        <v>15</v>
      </c>
      <c r="E75" s="16" t="s">
        <v>15</v>
      </c>
      <c r="F75" s="16" t="s">
        <v>15</v>
      </c>
      <c r="G75" s="16" t="s">
        <v>15</v>
      </c>
      <c r="H75" s="16" t="s">
        <v>15</v>
      </c>
      <c r="I75" s="16" t="s">
        <v>15</v>
      </c>
      <c r="J75" s="16" t="s">
        <v>15</v>
      </c>
      <c r="K75" s="16" t="s">
        <v>15</v>
      </c>
      <c r="L75" s="16" t="s">
        <v>15</v>
      </c>
      <c r="M75" s="16" t="s">
        <v>15</v>
      </c>
      <c r="N75" s="16" t="s">
        <v>15</v>
      </c>
      <c r="O75" s="16" t="s">
        <v>16</v>
      </c>
      <c r="P75" s="16" t="s">
        <v>15</v>
      </c>
      <c r="Q75" s="16" t="s">
        <v>17</v>
      </c>
    </row>
    <row r="76" spans="1:17" ht="15.75" thickBot="1" x14ac:dyDescent="0.3">
      <c r="A76" s="3" t="s">
        <v>51</v>
      </c>
      <c r="B76" s="9">
        <v>5</v>
      </c>
      <c r="C76" s="9">
        <v>0</v>
      </c>
      <c r="D76" s="9">
        <v>0</v>
      </c>
      <c r="E76" s="9">
        <v>0</v>
      </c>
      <c r="F76" s="9">
        <v>0</v>
      </c>
      <c r="G76" s="9">
        <v>5</v>
      </c>
      <c r="H76" s="9">
        <v>5</v>
      </c>
      <c r="I76" s="9">
        <v>6</v>
      </c>
      <c r="J76" s="9">
        <v>6</v>
      </c>
      <c r="K76" s="9">
        <v>6</v>
      </c>
      <c r="L76" s="9">
        <v>6</v>
      </c>
      <c r="M76" s="9">
        <v>5</v>
      </c>
      <c r="N76" s="9">
        <v>1</v>
      </c>
      <c r="O76" s="9">
        <f>B76*8</f>
        <v>40</v>
      </c>
      <c r="P76" s="9">
        <f>C76+D76+E76+F76+G76+H76+I76+J76+K76+L76+M76+N76</f>
        <v>40</v>
      </c>
      <c r="Q76" s="20">
        <v>0</v>
      </c>
    </row>
    <row r="77" spans="1:17" ht="15.75" thickBot="1" x14ac:dyDescent="0.3">
      <c r="A77" s="3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.75" thickBot="1" x14ac:dyDescent="0.3">
      <c r="A78" s="3" t="s">
        <v>14</v>
      </c>
      <c r="B78" s="9">
        <v>5</v>
      </c>
      <c r="C78" s="10">
        <f>SUM(C76:C77)</f>
        <v>0</v>
      </c>
      <c r="D78" s="10">
        <f>SUM(D76:D77)</f>
        <v>0</v>
      </c>
      <c r="E78" s="10">
        <f>SUM(E76:E77)</f>
        <v>0</v>
      </c>
      <c r="F78" s="10">
        <f>SUM(F76:F77)</f>
        <v>0</v>
      </c>
      <c r="G78" s="10">
        <v>5</v>
      </c>
      <c r="H78" s="10">
        <v>5</v>
      </c>
      <c r="I78" s="9">
        <v>6</v>
      </c>
      <c r="J78" s="10">
        <v>6</v>
      </c>
      <c r="K78" s="10">
        <v>6</v>
      </c>
      <c r="L78" s="10">
        <v>6</v>
      </c>
      <c r="M78" s="9">
        <v>5</v>
      </c>
      <c r="N78" s="9">
        <v>1</v>
      </c>
      <c r="O78" s="9">
        <f>SUM(O76:O77)</f>
        <v>40</v>
      </c>
      <c r="P78" s="10">
        <f>SUM(P76:P77)</f>
        <v>40</v>
      </c>
      <c r="Q78" s="20">
        <v>0</v>
      </c>
    </row>
    <row r="79" spans="1:17" x14ac:dyDescent="0.25">
      <c r="A79" s="2"/>
      <c r="B79" s="22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2"/>
      <c r="N79" s="22"/>
      <c r="O79" s="22"/>
      <c r="P79" s="28"/>
      <c r="Q79" s="29"/>
    </row>
    <row r="80" spans="1:17" x14ac:dyDescent="0.25">
      <c r="A80" t="s">
        <v>39</v>
      </c>
    </row>
    <row r="81" spans="1:17" x14ac:dyDescent="0.25">
      <c r="A81" t="s">
        <v>40</v>
      </c>
    </row>
    <row r="83" spans="1:17" x14ac:dyDescent="0.25">
      <c r="Q83" s="32"/>
    </row>
  </sheetData>
  <mergeCells count="37">
    <mergeCell ref="A73:J73"/>
    <mergeCell ref="O74:Q74"/>
    <mergeCell ref="A49:Q49"/>
    <mergeCell ref="A50:A51"/>
    <mergeCell ref="B50:B51"/>
    <mergeCell ref="O50:Q50"/>
    <mergeCell ref="A62:J62"/>
    <mergeCell ref="O63:Q63"/>
    <mergeCell ref="A55:Q55"/>
    <mergeCell ref="A56:A57"/>
    <mergeCell ref="B56:B57"/>
    <mergeCell ref="O56:Q56"/>
    <mergeCell ref="A27:Q27"/>
    <mergeCell ref="O22:Q22"/>
    <mergeCell ref="A22:A23"/>
    <mergeCell ref="B22:B23"/>
    <mergeCell ref="O16:Q16"/>
    <mergeCell ref="A16:A17"/>
    <mergeCell ref="B16:B17"/>
    <mergeCell ref="B4:N4"/>
    <mergeCell ref="A6:D6"/>
    <mergeCell ref="A8:A9"/>
    <mergeCell ref="A21:Q21"/>
    <mergeCell ref="O8:Q8"/>
    <mergeCell ref="B8:B9"/>
    <mergeCell ref="A15:Q15"/>
    <mergeCell ref="A43:A44"/>
    <mergeCell ref="B43:B44"/>
    <mergeCell ref="O43:Q43"/>
    <mergeCell ref="A42:Q42"/>
    <mergeCell ref="O28:Q28"/>
    <mergeCell ref="A28:A29"/>
    <mergeCell ref="B28:B29"/>
    <mergeCell ref="A33:Q33"/>
    <mergeCell ref="O34:Q34"/>
    <mergeCell ref="A34:A35"/>
    <mergeCell ref="B34:B35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Veronice Santos Ferraz Amurin</cp:lastModifiedBy>
  <cp:revision/>
  <cp:lastPrinted>2022-11-09T17:41:41Z</cp:lastPrinted>
  <dcterms:created xsi:type="dcterms:W3CDTF">2020-12-14T19:05:34Z</dcterms:created>
  <dcterms:modified xsi:type="dcterms:W3CDTF">2023-01-12T17:56:21Z</dcterms:modified>
  <cp:category/>
  <cp:contentStatus/>
</cp:coreProperties>
</file>