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172.18.56.3\divisao administrativa\GERENTE\Indicadores - Unidades\Secretaria\Site\2024\Dia 10\11. Novembro\"/>
    </mc:Choice>
  </mc:AlternateContent>
  <xr:revisionPtr revIDLastSave="0" documentId="14_{459D3502-3DF3-4B18-B1AB-25BC500FF2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2" r:id="rId1"/>
  </sheet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7" i="2" l="1"/>
  <c r="W38" i="2"/>
  <c r="W39" i="2"/>
  <c r="W40" i="2"/>
  <c r="W41" i="2"/>
  <c r="W43" i="2"/>
  <c r="W44" i="2"/>
  <c r="W45" i="2"/>
  <c r="W47" i="2"/>
  <c r="W48" i="2"/>
  <c r="W49" i="2"/>
  <c r="W50" i="2"/>
  <c r="W51" i="2"/>
  <c r="W52" i="2"/>
  <c r="W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36" i="2"/>
  <c r="W31" i="2"/>
  <c r="W30" i="2"/>
  <c r="V31" i="2"/>
  <c r="V30" i="2"/>
  <c r="W25" i="2"/>
  <c r="W24" i="2"/>
  <c r="V25" i="2"/>
  <c r="V24" i="2"/>
  <c r="W19" i="2"/>
  <c r="W18" i="2"/>
  <c r="V19" i="2"/>
  <c r="V18" i="2"/>
  <c r="W13" i="2"/>
  <c r="W11" i="2"/>
  <c r="W12" i="2"/>
  <c r="W10" i="2"/>
  <c r="V13" i="2"/>
  <c r="V11" i="2"/>
  <c r="V12" i="2"/>
  <c r="V10" i="2"/>
  <c r="U53" i="2"/>
  <c r="W53" i="2" s="1"/>
  <c r="T53" i="2"/>
  <c r="U46" i="2"/>
  <c r="W46" i="2" s="1"/>
  <c r="T46" i="2"/>
  <c r="U42" i="2"/>
  <c r="W42" i="2" s="1"/>
  <c r="T42" i="2"/>
  <c r="U38" i="2"/>
  <c r="T38" i="2"/>
  <c r="T54" i="2" s="1"/>
  <c r="U31" i="2"/>
  <c r="U25" i="2"/>
  <c r="U19" i="2"/>
  <c r="U13" i="2"/>
  <c r="T13" i="2"/>
  <c r="S53" i="2"/>
  <c r="R53" i="2"/>
  <c r="S46" i="2"/>
  <c r="R46" i="2"/>
  <c r="S42" i="2"/>
  <c r="R42" i="2"/>
  <c r="S38" i="2"/>
  <c r="R38" i="2"/>
  <c r="S31" i="2"/>
  <c r="S25" i="2"/>
  <c r="S19" i="2"/>
  <c r="S13" i="2"/>
  <c r="R13" i="2"/>
  <c r="Q46" i="2"/>
  <c r="Q53" i="2"/>
  <c r="P53" i="2"/>
  <c r="P46" i="2"/>
  <c r="Q42" i="2"/>
  <c r="P42" i="2"/>
  <c r="Q38" i="2"/>
  <c r="P38" i="2"/>
  <c r="Q31" i="2"/>
  <c r="Q25" i="2"/>
  <c r="Q19" i="2"/>
  <c r="O13" i="2"/>
  <c r="N13" i="2"/>
  <c r="O25" i="2"/>
  <c r="O53" i="2"/>
  <c r="N53" i="2"/>
  <c r="O46" i="2"/>
  <c r="N46" i="2"/>
  <c r="O42" i="2"/>
  <c r="N42" i="2"/>
  <c r="O38" i="2"/>
  <c r="N38" i="2"/>
  <c r="O31" i="2"/>
  <c r="O19" i="2"/>
  <c r="Q13" i="2"/>
  <c r="P13" i="2"/>
  <c r="M53" i="2"/>
  <c r="M46" i="2"/>
  <c r="M42" i="2"/>
  <c r="M38" i="2"/>
  <c r="M31" i="2"/>
  <c r="M19" i="2"/>
  <c r="M13" i="2"/>
  <c r="L53" i="2"/>
  <c r="L46" i="2"/>
  <c r="L42" i="2"/>
  <c r="L38" i="2"/>
  <c r="L13" i="2"/>
  <c r="K53" i="2"/>
  <c r="K46" i="2"/>
  <c r="K42" i="2"/>
  <c r="K38" i="2"/>
  <c r="J19" i="2"/>
  <c r="K13" i="2"/>
  <c r="J13" i="2"/>
  <c r="I13" i="2"/>
  <c r="H19" i="2"/>
  <c r="H13" i="2"/>
  <c r="G53" i="2"/>
  <c r="E53" i="2"/>
  <c r="C53" i="2"/>
  <c r="D51" i="2"/>
  <c r="F51" i="2" s="1"/>
  <c r="H51" i="2" s="1"/>
  <c r="J51" i="2" s="1"/>
  <c r="D48" i="2"/>
  <c r="F48" i="2" s="1"/>
  <c r="H48" i="2" s="1"/>
  <c r="J48" i="2" s="1"/>
  <c r="D49" i="2"/>
  <c r="F49" i="2" s="1"/>
  <c r="H49" i="2" s="1"/>
  <c r="J49" i="2" s="1"/>
  <c r="D50" i="2"/>
  <c r="D52" i="2"/>
  <c r="D47" i="2"/>
  <c r="F47" i="2" s="1"/>
  <c r="H47" i="2" s="1"/>
  <c r="J47" i="2" s="1"/>
  <c r="B53" i="2"/>
  <c r="D53" i="2" s="1"/>
  <c r="F53" i="2" s="1"/>
  <c r="H53" i="2" s="1"/>
  <c r="J53" i="2" s="1"/>
  <c r="G46" i="2"/>
  <c r="E46" i="2"/>
  <c r="D44" i="2"/>
  <c r="F44" i="2" s="1"/>
  <c r="H44" i="2" s="1"/>
  <c r="J44" i="2" s="1"/>
  <c r="D45" i="2"/>
  <c r="F45" i="2" s="1"/>
  <c r="H45" i="2" s="1"/>
  <c r="J45" i="2" s="1"/>
  <c r="D43" i="2"/>
  <c r="C46" i="2"/>
  <c r="B46" i="2"/>
  <c r="D46" i="2" s="1"/>
  <c r="F46" i="2" s="1"/>
  <c r="H46" i="2" s="1"/>
  <c r="J46" i="2" s="1"/>
  <c r="G42" i="2"/>
  <c r="E42" i="2"/>
  <c r="C42" i="2"/>
  <c r="F40" i="2"/>
  <c r="J40" i="2" s="1"/>
  <c r="F41" i="2"/>
  <c r="J41" i="2" s="1"/>
  <c r="D40" i="2"/>
  <c r="H40" i="2" s="1"/>
  <c r="D41" i="2"/>
  <c r="H41" i="2" s="1"/>
  <c r="F39" i="2"/>
  <c r="J39" i="2" s="1"/>
  <c r="D39" i="2"/>
  <c r="H39" i="2" s="1"/>
  <c r="B42" i="2"/>
  <c r="F42" i="2" s="1"/>
  <c r="J42" i="2" s="1"/>
  <c r="G38" i="2"/>
  <c r="E38" i="2"/>
  <c r="C38" i="2"/>
  <c r="D37" i="2"/>
  <c r="F37" i="2" s="1"/>
  <c r="H37" i="2" s="1"/>
  <c r="J37" i="2" s="1"/>
  <c r="D36" i="2"/>
  <c r="F36" i="2" s="1"/>
  <c r="H36" i="2" s="1"/>
  <c r="J36" i="2" s="1"/>
  <c r="B38" i="2"/>
  <c r="D38" i="2" s="1"/>
  <c r="E19" i="2"/>
  <c r="C19" i="2"/>
  <c r="F19" i="2"/>
  <c r="D19" i="2"/>
  <c r="B19" i="2"/>
  <c r="G13" i="2"/>
  <c r="E13" i="2"/>
  <c r="C13" i="2"/>
  <c r="F13" i="2"/>
  <c r="D13" i="2"/>
  <c r="B13" i="2"/>
  <c r="U54" i="2" l="1"/>
  <c r="W54" i="2" s="1"/>
  <c r="R54" i="2"/>
  <c r="S54" i="2"/>
  <c r="P54" i="2"/>
  <c r="Q54" i="2"/>
  <c r="N54" i="2"/>
  <c r="L54" i="2"/>
  <c r="M54" i="2"/>
  <c r="O54" i="2"/>
  <c r="K54" i="2"/>
  <c r="E54" i="2"/>
  <c r="C54" i="2"/>
  <c r="G54" i="2"/>
  <c r="B54" i="2"/>
  <c r="F52" i="2"/>
  <c r="H52" i="2" s="1"/>
  <c r="J52" i="2" s="1"/>
  <c r="F50" i="2"/>
  <c r="H50" i="2" s="1"/>
  <c r="J50" i="2" s="1"/>
  <c r="F43" i="2"/>
  <c r="H43" i="2" s="1"/>
  <c r="J43" i="2" s="1"/>
  <c r="D42" i="2"/>
  <c r="F38" i="2"/>
  <c r="H38" i="2" s="1"/>
  <c r="J38" i="2" s="1"/>
  <c r="H42" i="2" l="1"/>
  <c r="D54" i="2"/>
  <c r="F54" i="2" s="1"/>
  <c r="H54" i="2" s="1"/>
  <c r="J54" i="2" s="1"/>
</calcChain>
</file>

<file path=xl/sharedStrings.xml><?xml version="1.0" encoding="utf-8"?>
<sst xmlns="http://schemas.openxmlformats.org/spreadsheetml/2006/main" count="206" uniqueCount="45">
  <si>
    <t> 271 - Consultas Médicas </t>
  </si>
  <si>
    <t>Janeiro</t>
  </si>
  <si>
    <t>Fevereiro</t>
  </si>
  <si>
    <t>Março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</si>
  <si>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</si>
  <si>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</si>
  <si>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</si>
  <si>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</si>
  <si>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</si>
  <si>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</si>
  <si>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</si>
  <si>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 272 - Consultas Não Médicas/Procedimentos Terapêuticos Não Médicos </t>
  </si>
  <si>
    <t>Consultas Não Médicas</t>
  </si>
  <si>
    <t> 571 - Cirurgia Ambulatorial Maior (CMA) </t>
  </si>
  <si>
    <t>Cirurgias ambulatoriais CMA</t>
  </si>
  <si>
    <t> 572 - Cirurgia Ambulatorial Menor (cma) </t>
  </si>
  <si>
    <t>Cirurgias ambulatoriais cma</t>
  </si>
  <si>
    <t> 680 - SADT Externo </t>
  </si>
  <si>
    <t>Mamografia</t>
  </si>
  <si>
    <t>Densitometria</t>
  </si>
  <si>
    <t>Radiologia</t>
  </si>
  <si>
    <t>Ecocardiografia</t>
  </si>
  <si>
    <t>Ultrassonografia com Doppler</t>
  </si>
  <si>
    <t>Outras Ultrassonografias</t>
  </si>
  <si>
    <t>Ultra-Sonografia</t>
  </si>
  <si>
    <t>Endoscopia Digestiva Alta</t>
  </si>
  <si>
    <t>Colonoscopia</t>
  </si>
  <si>
    <t>Outras Endoscopias</t>
  </si>
  <si>
    <t>Endoscopia</t>
  </si>
  <si>
    <t>Diagnóstico em Cardiologia (Exceto Cateterismo Cardíaco)</t>
  </si>
  <si>
    <t>Diagnóstico em Ginecologia-Obstetrícia</t>
  </si>
  <si>
    <t>Diagnóstico em Neurologia</t>
  </si>
  <si>
    <t>Diagnóstico em Otorrinolaringologia/Fonoaudiologia</t>
  </si>
  <si>
    <t>Diagnóstico em Pneumologia</t>
  </si>
  <si>
    <t>Diagnóstico em Urologia</t>
  </si>
  <si>
    <t>Métodos Diagnósticos em Especialidades</t>
  </si>
  <si>
    <t>Fonte: http://www.gestao.saude.sp.gov.br</t>
  </si>
  <si>
    <t>Ambulatório Médico de Especialidades Taboão da Serra - AME Taboão da Serra</t>
  </si>
  <si>
    <t>Abril</t>
  </si>
  <si>
    <t>Maio</t>
  </si>
  <si>
    <t>Junho</t>
  </si>
  <si>
    <t>Julho</t>
  </si>
  <si>
    <t>Agosto</t>
  </si>
  <si>
    <t>Setembro</t>
  </si>
  <si>
    <t>Outubro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</si>
</sst>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696969"/>
      <name val="Calibri"/>
      <family val="2"/>
    </font>
    <font>
      <b/>
      <sz val="14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18" fillId="0" borderId="0" xfId="0" applyFont="1"/>
    <xf numFmtId="0" fontId="18" fillId="0" borderId="11" xfId="0" applyFont="1" applyBorder="1" applyAlignment="1">
      <alignment wrapText="1"/>
    </xf>
    <xf numFmtId="0" fontId="18" fillId="0" borderId="0" xfId="0" applyFont="1" applyAlignment="1">
      <alignment wrapText="1"/>
    </xf>
    <xf numFmtId="0" fontId="19" fillId="0" borderId="11" xfId="0" applyFont="1" applyBorder="1" applyAlignment="1">
      <alignment wrapText="1"/>
    </xf>
    <xf numFmtId="0" fontId="20" fillId="0" borderId="10" xfId="0" applyFont="1" applyBorder="1"/>
    <xf numFmtId="0" fontId="19" fillId="0" borderId="0" xfId="0" applyFont="1"/>
    <xf numFmtId="0" fontId="18" fillId="0" borderId="0" xfId="0" applyFont="1" applyAlignment="1">
      <alignment horizontal="center"/>
    </xf>
    <xf numFmtId="0" fontId="18" fillId="0" borderId="11" xfId="0" applyFont="1" applyBorder="1" applyAlignment="1">
      <alignment horizontal="center" wrapText="1"/>
    </xf>
    <xf numFmtId="3" fontId="19" fillId="0" borderId="11" xfId="0" applyNumberFormat="1" applyFont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3" fontId="18" fillId="0" borderId="11" xfId="0" applyNumberFormat="1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3" fontId="18" fillId="33" borderId="11" xfId="0" applyNumberFormat="1" applyFont="1" applyFill="1" applyBorder="1" applyAlignment="1">
      <alignment horizontal="center" vertical="center" wrapText="1"/>
    </xf>
    <xf numFmtId="2" fontId="19" fillId="0" borderId="11" xfId="0" applyNumberFormat="1" applyFont="1" applyBorder="1" applyAlignment="1">
      <alignment horizontal="center" wrapText="1"/>
    </xf>
    <xf numFmtId="4" fontId="19" fillId="0" borderId="11" xfId="0" applyNumberFormat="1" applyFont="1" applyBorder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20" fillId="0" borderId="17" xfId="0" applyFont="1" applyBorder="1" applyAlignment="1">
      <alignment wrapText="1"/>
    </xf>
    <xf numFmtId="0" fontId="19" fillId="0" borderId="16" xfId="0" applyFont="1" applyBorder="1" applyAlignment="1">
      <alignment horizontal="center" wrapText="1"/>
    </xf>
    <xf numFmtId="0" fontId="18" fillId="0" borderId="12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0" fillId="0" borderId="0" xfId="0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581025</xdr:colOff>
      <xdr:row>1</xdr:row>
      <xdr:rowOff>47626</xdr:rowOff>
    </xdr:from>
    <xdr:to>
      <xdr:col>22</xdr:col>
      <xdr:colOff>564223</xdr:colOff>
      <xdr:row>4</xdr:row>
      <xdr:rowOff>114300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999FD7D-DEE5-40BA-A2D6-52EBC5B54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96925" y="238126"/>
          <a:ext cx="735673" cy="704849"/>
        </a:xfrm>
        <a:prstGeom prst="rect">
          <a:avLst/>
        </a:prstGeom>
      </xdr:spPr>
    </xdr:pic>
    <xdr:clientData/>
  </xdr:twoCellAnchor>
  <xdr:twoCellAnchor editAs="oneCell">
    <xdr:from>
      <xdr:col>0</xdr:col>
      <xdr:colOff>304799</xdr:colOff>
      <xdr:row>1</xdr:row>
      <xdr:rowOff>22224</xdr:rowOff>
    </xdr:from>
    <xdr:to>
      <xdr:col>0</xdr:col>
      <xdr:colOff>1158874</xdr:colOff>
      <xdr:row>3</xdr:row>
      <xdr:rowOff>253999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711EBAC3-FF8F-42BD-9475-69D7ED4EDB3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799" y="212724"/>
          <a:ext cx="854075" cy="612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5"/>
  <sheetViews>
    <sheetView showGridLines="0" tabSelected="1" topLeftCell="A39" zoomScaleNormal="100" workbookViewId="0">
      <selection activeCell="X55" sqref="X55"/>
    </sheetView>
  </sheetViews>
  <sheetFormatPr defaultColWidth="9.140625" defaultRowHeight="15" x14ac:dyDescent="0.25"/>
  <cols>
    <col min="1" max="1" width="36.5703125" style="1" bestFit="1" customWidth="1"/>
    <col min="2" max="2" width="8.7109375" style="7" bestFit="1" customWidth="1"/>
    <col min="3" max="3" width="8.28515625" style="7" bestFit="1" customWidth="1"/>
    <col min="4" max="4" width="8.7109375" style="7" bestFit="1" customWidth="1"/>
    <col min="5" max="5" width="8.28515625" style="7" bestFit="1" customWidth="1"/>
    <col min="6" max="6" width="8.7109375" style="7" bestFit="1" customWidth="1"/>
    <col min="7" max="7" width="8.28515625" style="7" bestFit="1" customWidth="1"/>
    <col min="8" max="8" width="8.7109375" style="7" bestFit="1" customWidth="1"/>
    <col min="9" max="9" width="8.28515625" style="7" bestFit="1" customWidth="1"/>
    <col min="10" max="15" width="8.28515625" style="7" customWidth="1"/>
    <col min="16" max="17" width="9.85546875" style="7" bestFit="1" customWidth="1"/>
    <col min="18" max="21" width="9.85546875" style="7" customWidth="1"/>
    <col min="22" max="22" width="11.28515625" style="7" customWidth="1"/>
    <col min="23" max="23" width="9.85546875" style="1" bestFit="1" customWidth="1"/>
    <col min="24" max="16384" width="9.140625" style="1"/>
  </cols>
  <sheetData>
    <row r="1" spans="1:24" ht="15" customHeight="1" x14ac:dyDescent="0.25">
      <c r="A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24" ht="15" customHeight="1" x14ac:dyDescent="0.25">
      <c r="A2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2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4" ht="20.45" customHeight="1" x14ac:dyDescent="0.3">
      <c r="A4" s="24" t="s">
        <v>37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1:24" ht="15" customHeight="1" x14ac:dyDescent="0.25">
      <c r="A5" s="25">
        <v>2024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 spans="1:24" ht="15" customHeight="1" thickBot="1" x14ac:dyDescent="0.3">
      <c r="A6" s="23"/>
      <c r="B6" s="23"/>
      <c r="C6" s="23"/>
      <c r="D6" s="23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24" ht="20.100000000000001" customHeight="1" thickBot="1" x14ac:dyDescent="0.3">
      <c r="A7" s="5" t="s">
        <v>0</v>
      </c>
    </row>
    <row r="8" spans="1:24" ht="20.100000000000001" customHeight="1" thickBot="1" x14ac:dyDescent="0.3">
      <c r="A8" s="21"/>
      <c r="B8" s="17" t="s">
        <v>1</v>
      </c>
      <c r="C8" s="18"/>
      <c r="D8" s="17" t="s">
        <v>2</v>
      </c>
      <c r="E8" s="18"/>
      <c r="F8" s="17" t="s">
        <v>3</v>
      </c>
      <c r="G8" s="18"/>
      <c r="H8" s="17" t="s">
        <v>38</v>
      </c>
      <c r="I8" s="18"/>
      <c r="J8" s="17" t="s">
        <v>39</v>
      </c>
      <c r="K8" s="18"/>
      <c r="L8" s="17" t="s">
        <v>40</v>
      </c>
      <c r="M8" s="18"/>
      <c r="N8" s="17" t="s">
        <v>41</v>
      </c>
      <c r="O8" s="18"/>
      <c r="P8" s="17" t="s">
        <v>42</v>
      </c>
      <c r="Q8" s="18"/>
      <c r="R8" s="17" t="s">
        <v>43</v>
      </c>
      <c r="S8" s="18"/>
      <c r="T8" s="17" t="s">
        <v>44</v>
      </c>
      <c r="U8" s="18"/>
      <c r="V8" s="17" t="s">
        <v>4</v>
      </c>
      <c r="W8" s="20"/>
      <c r="X8" s="18"/>
    </row>
    <row r="9" spans="1:24" ht="20.100000000000001" customHeight="1" thickBot="1" x14ac:dyDescent="0.3">
      <c r="A9" s="22"/>
      <c r="B9" s="10" t="s">
        <v>5</v>
      </c>
      <c r="C9" s="10" t="s">
        <v>6</v>
      </c>
      <c r="D9" s="10" t="s">
        <v>5</v>
      </c>
      <c r="E9" s="10" t="s">
        <v>6</v>
      </c>
      <c r="F9" s="10" t="s">
        <v>5</v>
      </c>
      <c r="G9" s="10" t="s">
        <v>6</v>
      </c>
      <c r="H9" s="10" t="s">
        <v>5</v>
      </c>
      <c r="I9" s="10" t="s">
        <v>6</v>
      </c>
      <c r="J9" s="10" t="s">
        <v>5</v>
      </c>
      <c r="K9" s="10" t="s">
        <v>6</v>
      </c>
      <c r="L9" s="10" t="s">
        <v>5</v>
      </c>
      <c r="M9" s="10" t="s">
        <v>6</v>
      </c>
      <c r="N9" s="10" t="s">
        <v>5</v>
      </c>
      <c r="O9" s="10" t="s">
        <v>6</v>
      </c>
      <c r="P9" s="10" t="s">
        <v>5</v>
      </c>
      <c r="Q9" s="10" t="s">
        <v>6</v>
      </c>
      <c r="R9" s="10" t="s">
        <v>5</v>
      </c>
      <c r="S9" s="10" t="s">
        <v>6</v>
      </c>
      <c r="T9" s="10" t="s">
        <v>5</v>
      </c>
      <c r="U9" s="10" t="s">
        <v>6</v>
      </c>
      <c r="V9" s="10" t="s">
        <v>5</v>
      </c>
      <c r="W9" s="10" t="s">
        <v>6</v>
      </c>
      <c r="X9" s="10" t="s">
        <v>7</v>
      </c>
    </row>
    <row r="10" spans="1:24" ht="20.100000000000001" customHeight="1" thickBot="1" x14ac:dyDescent="0.3">
      <c r="A10" s="2" t="s">
        <v>8</v>
      </c>
      <c r="B10" s="12">
        <v>1283</v>
      </c>
      <c r="C10" s="12">
        <v>1203</v>
      </c>
      <c r="D10" s="12">
        <v>1283</v>
      </c>
      <c r="E10" s="12">
        <v>1301</v>
      </c>
      <c r="F10" s="12">
        <v>1283</v>
      </c>
      <c r="G10" s="12">
        <v>1633</v>
      </c>
      <c r="H10" s="12">
        <v>1283</v>
      </c>
      <c r="I10" s="12">
        <v>1682</v>
      </c>
      <c r="J10" s="12">
        <v>1283</v>
      </c>
      <c r="K10" s="12">
        <v>1476</v>
      </c>
      <c r="L10" s="12">
        <v>1283</v>
      </c>
      <c r="M10" s="12">
        <v>1387</v>
      </c>
      <c r="N10" s="12">
        <v>1283</v>
      </c>
      <c r="O10" s="12">
        <v>1296</v>
      </c>
      <c r="P10" s="12">
        <v>1283</v>
      </c>
      <c r="Q10" s="12">
        <v>1466</v>
      </c>
      <c r="R10" s="12">
        <v>1283</v>
      </c>
      <c r="S10" s="12">
        <v>1141</v>
      </c>
      <c r="T10" s="12">
        <v>1283</v>
      </c>
      <c r="U10" s="12">
        <v>1141</v>
      </c>
      <c r="V10" s="9">
        <f>B10+D10+F10+H10+J10+L10+P10+N10+R10+T10</f>
        <v>12830</v>
      </c>
      <c r="W10" s="9">
        <f>C10+E10+G10+I10+K10+M10+Q10+O10+S10+U10</f>
        <v>13726</v>
      </c>
      <c r="X10" s="15">
        <v>6.98</v>
      </c>
    </row>
    <row r="11" spans="1:24" ht="20.100000000000001" customHeight="1" thickBot="1" x14ac:dyDescent="0.3">
      <c r="A11" s="2" t="s">
        <v>9</v>
      </c>
      <c r="B11" s="13">
        <v>351</v>
      </c>
      <c r="C11" s="13">
        <v>213</v>
      </c>
      <c r="D11" s="13">
        <v>351</v>
      </c>
      <c r="E11" s="13">
        <v>223</v>
      </c>
      <c r="F11" s="13">
        <v>351</v>
      </c>
      <c r="G11" s="13">
        <v>192</v>
      </c>
      <c r="H11" s="13">
        <v>351</v>
      </c>
      <c r="I11" s="13">
        <v>197</v>
      </c>
      <c r="J11" s="13">
        <v>351</v>
      </c>
      <c r="K11" s="13">
        <v>124</v>
      </c>
      <c r="L11" s="13">
        <v>351</v>
      </c>
      <c r="M11" s="13">
        <v>248</v>
      </c>
      <c r="N11" s="13">
        <v>351</v>
      </c>
      <c r="O11" s="13">
        <v>313</v>
      </c>
      <c r="P11" s="13">
        <v>351</v>
      </c>
      <c r="Q11" s="13">
        <v>261</v>
      </c>
      <c r="R11" s="13">
        <v>351</v>
      </c>
      <c r="S11" s="13">
        <v>304</v>
      </c>
      <c r="T11" s="13">
        <v>351</v>
      </c>
      <c r="U11" s="13">
        <v>294</v>
      </c>
      <c r="V11" s="9">
        <f t="shared" ref="V11:V12" si="0">B11+D11+F11+H11+J11+L11+P11+N11+R11+T11</f>
        <v>3510</v>
      </c>
      <c r="W11" s="9">
        <f t="shared" ref="W11:W12" si="1">C11+E11+G11+I11+K11+M11+Q11+O11+S11+U11</f>
        <v>2369</v>
      </c>
      <c r="X11" s="10">
        <v>-32.51</v>
      </c>
    </row>
    <row r="12" spans="1:24" ht="20.100000000000001" customHeight="1" thickBot="1" x14ac:dyDescent="0.3">
      <c r="A12" s="2" t="s">
        <v>10</v>
      </c>
      <c r="B12" s="12">
        <v>1751</v>
      </c>
      <c r="C12" s="12">
        <v>1552</v>
      </c>
      <c r="D12" s="12">
        <v>1751</v>
      </c>
      <c r="E12" s="12">
        <v>1516</v>
      </c>
      <c r="F12" s="12">
        <v>1751</v>
      </c>
      <c r="G12" s="12">
        <v>1517</v>
      </c>
      <c r="H12" s="12">
        <v>1751</v>
      </c>
      <c r="I12" s="12">
        <v>1974</v>
      </c>
      <c r="J12" s="12">
        <v>1751</v>
      </c>
      <c r="K12" s="12">
        <v>1928</v>
      </c>
      <c r="L12" s="12">
        <v>1751</v>
      </c>
      <c r="M12" s="12">
        <v>1969</v>
      </c>
      <c r="N12" s="12">
        <v>1751</v>
      </c>
      <c r="O12" s="12">
        <v>1759</v>
      </c>
      <c r="P12" s="12">
        <v>1751</v>
      </c>
      <c r="Q12" s="12">
        <v>1884</v>
      </c>
      <c r="R12" s="12">
        <v>1751</v>
      </c>
      <c r="S12" s="12">
        <v>1803</v>
      </c>
      <c r="T12" s="12">
        <v>1751</v>
      </c>
      <c r="U12" s="12">
        <v>2038</v>
      </c>
      <c r="V12" s="9">
        <f t="shared" si="0"/>
        <v>17510</v>
      </c>
      <c r="W12" s="9">
        <f t="shared" si="1"/>
        <v>17940</v>
      </c>
      <c r="X12" s="10">
        <v>2.46</v>
      </c>
    </row>
    <row r="13" spans="1:24" ht="20.100000000000001" customHeight="1" thickBot="1" x14ac:dyDescent="0.3">
      <c r="A13" s="2" t="s">
        <v>4</v>
      </c>
      <c r="B13" s="12">
        <f t="shared" ref="B13:G13" si="2">SUM(B10:B12)</f>
        <v>3385</v>
      </c>
      <c r="C13" s="12">
        <f t="shared" si="2"/>
        <v>2968</v>
      </c>
      <c r="D13" s="12">
        <f t="shared" si="2"/>
        <v>3385</v>
      </c>
      <c r="E13" s="12">
        <f t="shared" si="2"/>
        <v>3040</v>
      </c>
      <c r="F13" s="12">
        <f t="shared" si="2"/>
        <v>3385</v>
      </c>
      <c r="G13" s="12">
        <f t="shared" si="2"/>
        <v>3342</v>
      </c>
      <c r="H13" s="12">
        <f t="shared" ref="H13:J13" si="3">SUM(H10:H12)</f>
        <v>3385</v>
      </c>
      <c r="I13" s="12">
        <f>SUM(I10:I12)</f>
        <v>3853</v>
      </c>
      <c r="J13" s="12">
        <f t="shared" si="3"/>
        <v>3385</v>
      </c>
      <c r="K13" s="12">
        <f>SUM(K10:K12)</f>
        <v>3528</v>
      </c>
      <c r="L13" s="12">
        <f t="shared" ref="L13:P13" si="4">SUM(L10:L12)</f>
        <v>3385</v>
      </c>
      <c r="M13" s="12">
        <f>SUM(M10:M12)</f>
        <v>3604</v>
      </c>
      <c r="N13" s="12">
        <f t="shared" ref="N13" si="5">SUM(N10:N12)</f>
        <v>3385</v>
      </c>
      <c r="O13" s="12">
        <f>SUM(O10:O12)</f>
        <v>3368</v>
      </c>
      <c r="P13" s="12">
        <f t="shared" si="4"/>
        <v>3385</v>
      </c>
      <c r="Q13" s="12">
        <f>SUM(Q10:Q12)</f>
        <v>3611</v>
      </c>
      <c r="R13" s="12">
        <f t="shared" ref="R13:T13" si="6">SUM(R10:R12)</f>
        <v>3385</v>
      </c>
      <c r="S13" s="12">
        <f>SUM(S10:S12)</f>
        <v>3248</v>
      </c>
      <c r="T13" s="12">
        <f t="shared" si="6"/>
        <v>3385</v>
      </c>
      <c r="U13" s="12">
        <f>SUM(U10:U12)</f>
        <v>3473</v>
      </c>
      <c r="V13" s="9">
        <f>B13+D13+F13+H13+J13+L13+P13+N13+R13+T13</f>
        <v>33850</v>
      </c>
      <c r="W13" s="9">
        <f>C13+E13+G13+I13+K13+M13+Q13+O13+S13+U13</f>
        <v>34035</v>
      </c>
      <c r="X13" s="10">
        <v>0.55000000000000004</v>
      </c>
    </row>
    <row r="14" spans="1:24" ht="14.25" customHeight="1" x14ac:dyDescent="0.25">
      <c r="A14" s="3"/>
      <c r="Q14" s="1"/>
      <c r="R14" s="1"/>
      <c r="S14" s="1"/>
      <c r="T14" s="1"/>
      <c r="U14" s="1"/>
    </row>
    <row r="15" spans="1:24" ht="20.100000000000001" customHeight="1" thickBot="1" x14ac:dyDescent="0.3">
      <c r="A15" s="19" t="s">
        <v>11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pans="1:24" ht="20.100000000000001" customHeight="1" thickBot="1" x14ac:dyDescent="0.3">
      <c r="A16" s="21"/>
      <c r="B16" s="17" t="s">
        <v>1</v>
      </c>
      <c r="C16" s="18"/>
      <c r="D16" s="17" t="s">
        <v>2</v>
      </c>
      <c r="E16" s="18"/>
      <c r="F16" s="17" t="s">
        <v>3</v>
      </c>
      <c r="G16" s="18"/>
      <c r="H16" s="17" t="s">
        <v>38</v>
      </c>
      <c r="I16" s="18"/>
      <c r="J16" s="17" t="s">
        <v>39</v>
      </c>
      <c r="K16" s="18"/>
      <c r="L16" s="17" t="s">
        <v>40</v>
      </c>
      <c r="M16" s="18"/>
      <c r="N16" s="17" t="s">
        <v>41</v>
      </c>
      <c r="O16" s="18"/>
      <c r="P16" s="17" t="s">
        <v>42</v>
      </c>
      <c r="Q16" s="18"/>
      <c r="R16" s="17" t="s">
        <v>43</v>
      </c>
      <c r="S16" s="18"/>
      <c r="T16" s="17" t="s">
        <v>44</v>
      </c>
      <c r="U16" s="18"/>
      <c r="V16" s="17" t="s">
        <v>4</v>
      </c>
      <c r="W16" s="20"/>
      <c r="X16" s="18"/>
    </row>
    <row r="17" spans="1:24" ht="20.100000000000001" customHeight="1" thickBot="1" x14ac:dyDescent="0.3">
      <c r="A17" s="22"/>
      <c r="B17" s="10" t="s">
        <v>5</v>
      </c>
      <c r="C17" s="10" t="s">
        <v>6</v>
      </c>
      <c r="D17" s="10" t="s">
        <v>5</v>
      </c>
      <c r="E17" s="10" t="s">
        <v>6</v>
      </c>
      <c r="F17" s="10" t="s">
        <v>5</v>
      </c>
      <c r="G17" s="10" t="s">
        <v>6</v>
      </c>
      <c r="H17" s="10" t="s">
        <v>5</v>
      </c>
      <c r="I17" s="10" t="s">
        <v>6</v>
      </c>
      <c r="J17" s="10" t="s">
        <v>5</v>
      </c>
      <c r="K17" s="10" t="s">
        <v>6</v>
      </c>
      <c r="L17" s="10" t="s">
        <v>5</v>
      </c>
      <c r="M17" s="10" t="s">
        <v>6</v>
      </c>
      <c r="N17" s="10" t="s">
        <v>5</v>
      </c>
      <c r="O17" s="10" t="s">
        <v>6</v>
      </c>
      <c r="P17" s="10" t="s">
        <v>5</v>
      </c>
      <c r="Q17" s="10" t="s">
        <v>6</v>
      </c>
      <c r="R17" s="10" t="s">
        <v>5</v>
      </c>
      <c r="S17" s="10" t="s">
        <v>6</v>
      </c>
      <c r="T17" s="10" t="s">
        <v>5</v>
      </c>
      <c r="U17" s="10" t="s">
        <v>6</v>
      </c>
      <c r="V17" s="10" t="s">
        <v>5</v>
      </c>
      <c r="W17" s="10" t="s">
        <v>6</v>
      </c>
      <c r="X17" s="10" t="s">
        <v>7</v>
      </c>
    </row>
    <row r="18" spans="1:24" ht="20.100000000000001" customHeight="1" thickBot="1" x14ac:dyDescent="0.3">
      <c r="A18" s="2" t="s">
        <v>12</v>
      </c>
      <c r="B18" s="12">
        <v>900</v>
      </c>
      <c r="C18" s="12">
        <v>1182</v>
      </c>
      <c r="D18" s="12">
        <v>900</v>
      </c>
      <c r="E18" s="12">
        <v>1056</v>
      </c>
      <c r="F18" s="12">
        <v>900</v>
      </c>
      <c r="G18" s="14">
        <v>1039</v>
      </c>
      <c r="H18" s="12">
        <v>900</v>
      </c>
      <c r="I18" s="14">
        <v>1216</v>
      </c>
      <c r="J18" s="12">
        <v>900</v>
      </c>
      <c r="K18" s="14">
        <v>1554</v>
      </c>
      <c r="L18" s="14">
        <v>900</v>
      </c>
      <c r="M18" s="14">
        <v>1258</v>
      </c>
      <c r="N18" s="14">
        <v>900</v>
      </c>
      <c r="O18" s="14">
        <v>1112</v>
      </c>
      <c r="P18" s="14">
        <v>900</v>
      </c>
      <c r="Q18" s="14">
        <v>1224</v>
      </c>
      <c r="R18" s="14">
        <v>900</v>
      </c>
      <c r="S18" s="14">
        <v>1018</v>
      </c>
      <c r="T18" s="14">
        <v>900</v>
      </c>
      <c r="U18" s="14">
        <v>1239</v>
      </c>
      <c r="V18" s="9">
        <f>B18+D18+F18+H18+J18+L18+N18+P18+R18+T18</f>
        <v>9000</v>
      </c>
      <c r="W18" s="9">
        <f>C18+E18+G18+I18+K18+M18+O18+Q18+S18+U18</f>
        <v>11898</v>
      </c>
      <c r="X18" s="15">
        <v>32.200000000000003</v>
      </c>
    </row>
    <row r="19" spans="1:24" ht="20.100000000000001" customHeight="1" thickBot="1" x14ac:dyDescent="0.3">
      <c r="A19" s="2" t="s">
        <v>4</v>
      </c>
      <c r="B19" s="12">
        <f>SUM(B18)</f>
        <v>900</v>
      </c>
      <c r="C19" s="12">
        <f>SUM(C18)</f>
        <v>1182</v>
      </c>
      <c r="D19" s="12">
        <f>SUM(D18)</f>
        <v>900</v>
      </c>
      <c r="E19" s="12">
        <f>SUM(E18)</f>
        <v>1056</v>
      </c>
      <c r="F19" s="12">
        <f>SUM(F18)</f>
        <v>900</v>
      </c>
      <c r="G19" s="14">
        <v>1039</v>
      </c>
      <c r="H19" s="12">
        <f>SUM(H18)</f>
        <v>900</v>
      </c>
      <c r="I19" s="14">
        <v>1216</v>
      </c>
      <c r="J19" s="12">
        <f>SUM(J18)</f>
        <v>900</v>
      </c>
      <c r="K19" s="14">
        <v>1554</v>
      </c>
      <c r="L19" s="14">
        <v>900</v>
      </c>
      <c r="M19" s="14">
        <f>SUM(M18)</f>
        <v>1258</v>
      </c>
      <c r="N19" s="14">
        <v>900</v>
      </c>
      <c r="O19" s="14">
        <f>SUM(O18)</f>
        <v>1112</v>
      </c>
      <c r="P19" s="14">
        <v>900</v>
      </c>
      <c r="Q19" s="14">
        <f>SUM(Q18)</f>
        <v>1224</v>
      </c>
      <c r="R19" s="14">
        <v>900</v>
      </c>
      <c r="S19" s="14">
        <f>SUM(S18)</f>
        <v>1018</v>
      </c>
      <c r="T19" s="14">
        <v>900</v>
      </c>
      <c r="U19" s="14">
        <f>SUM(U18)</f>
        <v>1239</v>
      </c>
      <c r="V19" s="9">
        <f>B19+D19+F19+H19+J19+L19+N19+P19+R19+T19</f>
        <v>9000</v>
      </c>
      <c r="W19" s="9">
        <f>C19+E19+G19+I19+K19+M19+O19+Q19+S19+U19</f>
        <v>11898</v>
      </c>
      <c r="X19" s="15">
        <v>32.200000000000003</v>
      </c>
    </row>
    <row r="20" spans="1:24" ht="13.5" customHeight="1" x14ac:dyDescent="0.25">
      <c r="A20" s="3"/>
    </row>
    <row r="21" spans="1:24" ht="20.100000000000001" customHeight="1" thickBot="1" x14ac:dyDescent="0.3">
      <c r="A21" s="19" t="s">
        <v>13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:24" ht="20.100000000000001" customHeight="1" thickBot="1" x14ac:dyDescent="0.3">
      <c r="A22" s="21"/>
      <c r="B22" s="17" t="s">
        <v>1</v>
      </c>
      <c r="C22" s="18"/>
      <c r="D22" s="17" t="s">
        <v>2</v>
      </c>
      <c r="E22" s="18"/>
      <c r="F22" s="17" t="s">
        <v>3</v>
      </c>
      <c r="G22" s="18"/>
      <c r="H22" s="17" t="s">
        <v>38</v>
      </c>
      <c r="I22" s="18"/>
      <c r="J22" s="17" t="s">
        <v>39</v>
      </c>
      <c r="K22" s="18"/>
      <c r="L22" s="17" t="s">
        <v>40</v>
      </c>
      <c r="M22" s="18"/>
      <c r="N22" s="17" t="s">
        <v>41</v>
      </c>
      <c r="O22" s="18"/>
      <c r="P22" s="17" t="s">
        <v>42</v>
      </c>
      <c r="Q22" s="18"/>
      <c r="R22" s="17" t="s">
        <v>43</v>
      </c>
      <c r="S22" s="18"/>
      <c r="T22" s="17" t="s">
        <v>44</v>
      </c>
      <c r="U22" s="18"/>
      <c r="V22" s="17" t="s">
        <v>4</v>
      </c>
      <c r="W22" s="20"/>
      <c r="X22" s="18"/>
    </row>
    <row r="23" spans="1:24" ht="20.100000000000001" customHeight="1" thickBot="1" x14ac:dyDescent="0.3">
      <c r="A23" s="22"/>
      <c r="B23" s="10" t="s">
        <v>5</v>
      </c>
      <c r="C23" s="10" t="s">
        <v>6</v>
      </c>
      <c r="D23" s="10" t="s">
        <v>5</v>
      </c>
      <c r="E23" s="10" t="s">
        <v>6</v>
      </c>
      <c r="F23" s="10" t="s">
        <v>5</v>
      </c>
      <c r="G23" s="10" t="s">
        <v>6</v>
      </c>
      <c r="H23" s="10" t="s">
        <v>5</v>
      </c>
      <c r="I23" s="10" t="s">
        <v>6</v>
      </c>
      <c r="J23" s="10" t="s">
        <v>5</v>
      </c>
      <c r="K23" s="10" t="s">
        <v>6</v>
      </c>
      <c r="L23" s="10" t="s">
        <v>5</v>
      </c>
      <c r="M23" s="10" t="s">
        <v>6</v>
      </c>
      <c r="N23" s="10" t="s">
        <v>5</v>
      </c>
      <c r="O23" s="10" t="s">
        <v>6</v>
      </c>
      <c r="P23" s="10" t="s">
        <v>5</v>
      </c>
      <c r="Q23" s="10" t="s">
        <v>6</v>
      </c>
      <c r="R23" s="10" t="s">
        <v>5</v>
      </c>
      <c r="S23" s="10" t="s">
        <v>6</v>
      </c>
      <c r="T23" s="10" t="s">
        <v>5</v>
      </c>
      <c r="U23" s="10" t="s">
        <v>6</v>
      </c>
      <c r="V23" s="10" t="s">
        <v>5</v>
      </c>
      <c r="W23" s="10" t="s">
        <v>6</v>
      </c>
      <c r="X23" s="10" t="s">
        <v>7</v>
      </c>
    </row>
    <row r="24" spans="1:24" ht="20.100000000000001" customHeight="1" thickBot="1" x14ac:dyDescent="0.3">
      <c r="A24" s="2" t="s">
        <v>14</v>
      </c>
      <c r="B24" s="8">
        <v>90</v>
      </c>
      <c r="C24" s="8">
        <v>82</v>
      </c>
      <c r="D24" s="8">
        <v>90</v>
      </c>
      <c r="E24" s="8">
        <v>98</v>
      </c>
      <c r="F24" s="8">
        <v>90</v>
      </c>
      <c r="G24" s="8">
        <v>98</v>
      </c>
      <c r="H24" s="8">
        <v>90</v>
      </c>
      <c r="I24" s="8">
        <v>111</v>
      </c>
      <c r="J24" s="12">
        <v>90</v>
      </c>
      <c r="K24" s="14">
        <v>95</v>
      </c>
      <c r="L24" s="14">
        <v>90</v>
      </c>
      <c r="M24" s="14">
        <v>56</v>
      </c>
      <c r="N24" s="14">
        <v>90</v>
      </c>
      <c r="O24" s="14">
        <v>106</v>
      </c>
      <c r="P24" s="14">
        <v>90</v>
      </c>
      <c r="Q24" s="14">
        <v>73</v>
      </c>
      <c r="R24" s="14">
        <v>90</v>
      </c>
      <c r="S24" s="14">
        <v>105</v>
      </c>
      <c r="T24" s="14">
        <v>90</v>
      </c>
      <c r="U24" s="14">
        <v>105</v>
      </c>
      <c r="V24" s="9">
        <f>B24+D24+F24+H24+J24+L24+N24+P24+R24+T24</f>
        <v>900</v>
      </c>
      <c r="W24" s="9">
        <f>C24+E24+G24+I24+K24+M24+O24+Q24+S24+U24</f>
        <v>929</v>
      </c>
      <c r="X24" s="15">
        <v>3.22</v>
      </c>
    </row>
    <row r="25" spans="1:24" ht="20.100000000000001" customHeight="1" thickBot="1" x14ac:dyDescent="0.3">
      <c r="A25" s="2" t="s">
        <v>4</v>
      </c>
      <c r="B25" s="8">
        <v>90</v>
      </c>
      <c r="C25" s="8">
        <v>82</v>
      </c>
      <c r="D25" s="8">
        <v>90</v>
      </c>
      <c r="E25" s="8">
        <v>98</v>
      </c>
      <c r="F25" s="8">
        <v>90</v>
      </c>
      <c r="G25" s="8">
        <v>98</v>
      </c>
      <c r="H25" s="8">
        <v>90</v>
      </c>
      <c r="I25" s="8">
        <v>111</v>
      </c>
      <c r="J25" s="12">
        <v>90</v>
      </c>
      <c r="K25" s="14">
        <v>95</v>
      </c>
      <c r="L25" s="14">
        <v>90</v>
      </c>
      <c r="M25" s="14">
        <v>56</v>
      </c>
      <c r="N25" s="14">
        <v>90</v>
      </c>
      <c r="O25" s="14">
        <f>O24</f>
        <v>106</v>
      </c>
      <c r="P25" s="14">
        <v>90</v>
      </c>
      <c r="Q25" s="14">
        <f>Q24</f>
        <v>73</v>
      </c>
      <c r="R25" s="14">
        <v>90</v>
      </c>
      <c r="S25" s="14">
        <f>S24</f>
        <v>105</v>
      </c>
      <c r="T25" s="14">
        <v>90</v>
      </c>
      <c r="U25" s="14">
        <f>U24</f>
        <v>105</v>
      </c>
      <c r="V25" s="9">
        <f>B25+D25+F25+H25+J25+L25+N25+P25+R25+T25</f>
        <v>900</v>
      </c>
      <c r="W25" s="9">
        <f>C25+E25+G25+I25+K25+M25+O25+Q25+S25+U25</f>
        <v>929</v>
      </c>
      <c r="X25" s="15">
        <v>3.22</v>
      </c>
    </row>
    <row r="26" spans="1:24" ht="9.75" customHeight="1" x14ac:dyDescent="0.25">
      <c r="A26" s="3"/>
    </row>
    <row r="27" spans="1:24" ht="20.100000000000001" customHeight="1" thickBot="1" x14ac:dyDescent="0.3">
      <c r="A27" s="19" t="s">
        <v>15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 spans="1:24" ht="20.100000000000001" customHeight="1" thickBot="1" x14ac:dyDescent="0.3">
      <c r="A28" s="21"/>
      <c r="B28" s="17" t="s">
        <v>1</v>
      </c>
      <c r="C28" s="18"/>
      <c r="D28" s="17" t="s">
        <v>2</v>
      </c>
      <c r="E28" s="18"/>
      <c r="F28" s="17" t="s">
        <v>3</v>
      </c>
      <c r="G28" s="18"/>
      <c r="H28" s="17" t="s">
        <v>38</v>
      </c>
      <c r="I28" s="18"/>
      <c r="J28" s="17" t="s">
        <v>39</v>
      </c>
      <c r="K28" s="18"/>
      <c r="L28" s="17" t="s">
        <v>40</v>
      </c>
      <c r="M28" s="18"/>
      <c r="N28" s="17" t="s">
        <v>41</v>
      </c>
      <c r="O28" s="18"/>
      <c r="P28" s="17" t="s">
        <v>42</v>
      </c>
      <c r="Q28" s="18"/>
      <c r="R28" s="17" t="s">
        <v>43</v>
      </c>
      <c r="S28" s="18"/>
      <c r="T28" s="17" t="s">
        <v>44</v>
      </c>
      <c r="U28" s="18"/>
      <c r="V28" s="17" t="s">
        <v>4</v>
      </c>
      <c r="W28" s="20"/>
      <c r="X28" s="18"/>
    </row>
    <row r="29" spans="1:24" ht="20.100000000000001" customHeight="1" thickBot="1" x14ac:dyDescent="0.3">
      <c r="A29" s="22"/>
      <c r="B29" s="10" t="s">
        <v>5</v>
      </c>
      <c r="C29" s="10" t="s">
        <v>6</v>
      </c>
      <c r="D29" s="10" t="s">
        <v>5</v>
      </c>
      <c r="E29" s="10" t="s">
        <v>6</v>
      </c>
      <c r="F29" s="10" t="s">
        <v>5</v>
      </c>
      <c r="G29" s="10" t="s">
        <v>6</v>
      </c>
      <c r="H29" s="10" t="s">
        <v>5</v>
      </c>
      <c r="I29" s="10" t="s">
        <v>6</v>
      </c>
      <c r="J29" s="10" t="s">
        <v>5</v>
      </c>
      <c r="K29" s="10" t="s">
        <v>6</v>
      </c>
      <c r="L29" s="10" t="s">
        <v>5</v>
      </c>
      <c r="M29" s="10" t="s">
        <v>6</v>
      </c>
      <c r="N29" s="10" t="s">
        <v>5</v>
      </c>
      <c r="O29" s="10" t="s">
        <v>6</v>
      </c>
      <c r="P29" s="10" t="s">
        <v>5</v>
      </c>
      <c r="Q29" s="10" t="s">
        <v>6</v>
      </c>
      <c r="R29" s="10" t="s">
        <v>5</v>
      </c>
      <c r="S29" s="10" t="s">
        <v>6</v>
      </c>
      <c r="T29" s="10" t="s">
        <v>5</v>
      </c>
      <c r="U29" s="10" t="s">
        <v>6</v>
      </c>
      <c r="V29" s="10" t="s">
        <v>5</v>
      </c>
      <c r="W29" s="10" t="s">
        <v>6</v>
      </c>
      <c r="X29" s="10" t="s">
        <v>7</v>
      </c>
    </row>
    <row r="30" spans="1:24" ht="20.100000000000001" customHeight="1" thickBot="1" x14ac:dyDescent="0.3">
      <c r="A30" s="2" t="s">
        <v>16</v>
      </c>
      <c r="B30" s="8">
        <v>170</v>
      </c>
      <c r="C30" s="8">
        <v>154</v>
      </c>
      <c r="D30" s="8">
        <v>170</v>
      </c>
      <c r="E30" s="8">
        <v>141</v>
      </c>
      <c r="F30" s="8">
        <v>170</v>
      </c>
      <c r="G30" s="8">
        <v>135</v>
      </c>
      <c r="H30" s="8">
        <v>170</v>
      </c>
      <c r="I30" s="8">
        <v>167</v>
      </c>
      <c r="J30" s="8">
        <v>170</v>
      </c>
      <c r="K30" s="8">
        <v>201</v>
      </c>
      <c r="L30" s="8">
        <v>170</v>
      </c>
      <c r="M30" s="8">
        <v>217</v>
      </c>
      <c r="N30" s="8">
        <v>170</v>
      </c>
      <c r="O30" s="8">
        <v>151</v>
      </c>
      <c r="P30" s="8">
        <v>170</v>
      </c>
      <c r="Q30" s="8">
        <v>233</v>
      </c>
      <c r="R30" s="8">
        <v>170</v>
      </c>
      <c r="S30" s="8">
        <v>161</v>
      </c>
      <c r="T30" s="8">
        <v>170</v>
      </c>
      <c r="U30" s="8">
        <v>181</v>
      </c>
      <c r="V30" s="9">
        <f>B30+D30+F30+H30+J30+L30+N30+P30+R30+T30</f>
        <v>1700</v>
      </c>
      <c r="W30" s="9">
        <f>C30+E30+G30+I30+K30+M30+O30+Q30+S30+U30</f>
        <v>1741</v>
      </c>
      <c r="X30" s="10">
        <v>2.41</v>
      </c>
    </row>
    <row r="31" spans="1:24" ht="20.100000000000001" customHeight="1" thickBot="1" x14ac:dyDescent="0.3">
      <c r="A31" s="2" t="s">
        <v>4</v>
      </c>
      <c r="B31" s="8">
        <v>170</v>
      </c>
      <c r="C31" s="8">
        <v>154</v>
      </c>
      <c r="D31" s="8">
        <v>170</v>
      </c>
      <c r="E31" s="8">
        <v>141</v>
      </c>
      <c r="F31" s="8">
        <v>170</v>
      </c>
      <c r="G31" s="8">
        <v>135</v>
      </c>
      <c r="H31" s="8">
        <v>170</v>
      </c>
      <c r="I31" s="8">
        <v>167</v>
      </c>
      <c r="J31" s="8">
        <v>170</v>
      </c>
      <c r="K31" s="8">
        <v>201</v>
      </c>
      <c r="L31" s="8">
        <v>170</v>
      </c>
      <c r="M31" s="8">
        <f>SUM(M30)</f>
        <v>217</v>
      </c>
      <c r="N31" s="8">
        <v>170</v>
      </c>
      <c r="O31" s="8">
        <f>SUM(O30)</f>
        <v>151</v>
      </c>
      <c r="P31" s="8">
        <v>170</v>
      </c>
      <c r="Q31" s="8">
        <f>SUM(Q30)</f>
        <v>233</v>
      </c>
      <c r="R31" s="8">
        <v>170</v>
      </c>
      <c r="S31" s="8">
        <f>SUM(S30)</f>
        <v>161</v>
      </c>
      <c r="T31" s="8">
        <v>170</v>
      </c>
      <c r="U31" s="8">
        <f>SUM(U30)</f>
        <v>181</v>
      </c>
      <c r="V31" s="9">
        <f>B31+D31+F31+H31+J31+L31+N31+P31+R31+T31</f>
        <v>1700</v>
      </c>
      <c r="W31" s="9">
        <f>C31+E31+G31+I31+K31+M31+O31+Q31+S31+U31</f>
        <v>1741</v>
      </c>
      <c r="X31" s="10">
        <v>2.41</v>
      </c>
    </row>
    <row r="32" spans="1:24" ht="11.25" customHeight="1" x14ac:dyDescent="0.25">
      <c r="A32" s="3"/>
    </row>
    <row r="33" spans="1:24" ht="20.100000000000001" customHeight="1" thickBot="1" x14ac:dyDescent="0.3">
      <c r="A33" s="19" t="s">
        <v>17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</row>
    <row r="34" spans="1:24" ht="20.100000000000001" customHeight="1" thickBot="1" x14ac:dyDescent="0.3">
      <c r="A34" s="21"/>
      <c r="B34" s="17" t="s">
        <v>1</v>
      </c>
      <c r="C34" s="18"/>
      <c r="D34" s="17" t="s">
        <v>2</v>
      </c>
      <c r="E34" s="18"/>
      <c r="F34" s="17" t="s">
        <v>3</v>
      </c>
      <c r="G34" s="18"/>
      <c r="H34" s="17" t="s">
        <v>38</v>
      </c>
      <c r="I34" s="18"/>
      <c r="J34" s="17" t="s">
        <v>39</v>
      </c>
      <c r="K34" s="18"/>
      <c r="L34" s="17" t="s">
        <v>40</v>
      </c>
      <c r="M34" s="18"/>
      <c r="N34" s="17" t="s">
        <v>41</v>
      </c>
      <c r="O34" s="18"/>
      <c r="P34" s="17" t="s">
        <v>42</v>
      </c>
      <c r="Q34" s="18"/>
      <c r="R34" s="17" t="s">
        <v>43</v>
      </c>
      <c r="S34" s="18"/>
      <c r="T34" s="17" t="s">
        <v>44</v>
      </c>
      <c r="U34" s="18"/>
      <c r="V34" s="17" t="s">
        <v>4</v>
      </c>
      <c r="W34" s="20"/>
      <c r="X34" s="18"/>
    </row>
    <row r="35" spans="1:24" ht="20.100000000000001" customHeight="1" thickBot="1" x14ac:dyDescent="0.3">
      <c r="A35" s="22"/>
      <c r="B35" s="10" t="s">
        <v>5</v>
      </c>
      <c r="C35" s="10" t="s">
        <v>6</v>
      </c>
      <c r="D35" s="10" t="s">
        <v>5</v>
      </c>
      <c r="E35" s="10" t="s">
        <v>6</v>
      </c>
      <c r="F35" s="10" t="s">
        <v>5</v>
      </c>
      <c r="G35" s="10" t="s">
        <v>6</v>
      </c>
      <c r="H35" s="10" t="s">
        <v>5</v>
      </c>
      <c r="I35" s="10" t="s">
        <v>6</v>
      </c>
      <c r="J35" s="10" t="s">
        <v>5</v>
      </c>
      <c r="K35" s="10" t="s">
        <v>6</v>
      </c>
      <c r="L35" s="10" t="s">
        <v>5</v>
      </c>
      <c r="M35" s="10" t="s">
        <v>6</v>
      </c>
      <c r="N35" s="10" t="s">
        <v>5</v>
      </c>
      <c r="O35" s="10" t="s">
        <v>6</v>
      </c>
      <c r="P35" s="10" t="s">
        <v>5</v>
      </c>
      <c r="Q35" s="10" t="s">
        <v>6</v>
      </c>
      <c r="R35" s="10" t="s">
        <v>5</v>
      </c>
      <c r="S35" s="10" t="s">
        <v>6</v>
      </c>
      <c r="T35" s="10" t="s">
        <v>5</v>
      </c>
      <c r="U35" s="10" t="s">
        <v>6</v>
      </c>
      <c r="V35" s="10" t="s">
        <v>5</v>
      </c>
      <c r="W35" s="10" t="s">
        <v>6</v>
      </c>
      <c r="X35" s="10" t="s">
        <v>7</v>
      </c>
    </row>
    <row r="36" spans="1:24" ht="20.100000000000001" customHeight="1" thickBot="1" x14ac:dyDescent="0.3">
      <c r="A36" s="2" t="s">
        <v>18</v>
      </c>
      <c r="B36" s="8">
        <v>192</v>
      </c>
      <c r="C36" s="8">
        <v>220</v>
      </c>
      <c r="D36" s="8">
        <f>B36</f>
        <v>192</v>
      </c>
      <c r="E36" s="8">
        <v>118</v>
      </c>
      <c r="F36" s="8">
        <f>D36</f>
        <v>192</v>
      </c>
      <c r="G36" s="8">
        <v>233</v>
      </c>
      <c r="H36" s="8">
        <f>F36</f>
        <v>192</v>
      </c>
      <c r="I36" s="8">
        <v>562</v>
      </c>
      <c r="J36" s="8">
        <f>H36</f>
        <v>192</v>
      </c>
      <c r="K36" s="8">
        <v>193</v>
      </c>
      <c r="L36" s="8">
        <v>192</v>
      </c>
      <c r="M36" s="8">
        <v>416</v>
      </c>
      <c r="N36" s="8">
        <v>192</v>
      </c>
      <c r="O36" s="8">
        <v>360</v>
      </c>
      <c r="P36" s="8">
        <v>192</v>
      </c>
      <c r="Q36" s="8">
        <v>488</v>
      </c>
      <c r="R36" s="8">
        <v>192</v>
      </c>
      <c r="S36" s="8">
        <v>431</v>
      </c>
      <c r="T36" s="8">
        <v>192</v>
      </c>
      <c r="U36" s="8">
        <v>604</v>
      </c>
      <c r="V36" s="9">
        <f>B36+D36+F36+H36+J36+L36+N36+P36+R36+T36</f>
        <v>1920</v>
      </c>
      <c r="W36" s="9">
        <f>C36+E36+G36+I36+K36+M36+O36+Q36+S36+U36</f>
        <v>3625</v>
      </c>
      <c r="X36" s="15">
        <v>88.8</v>
      </c>
    </row>
    <row r="37" spans="1:24" ht="20.100000000000001" customHeight="1" thickBot="1" x14ac:dyDescent="0.3">
      <c r="A37" s="2" t="s">
        <v>19</v>
      </c>
      <c r="B37" s="8">
        <v>208</v>
      </c>
      <c r="C37" s="8">
        <v>230</v>
      </c>
      <c r="D37" s="8">
        <f t="shared" ref="D37:D38" si="7">B37</f>
        <v>208</v>
      </c>
      <c r="E37" s="8">
        <v>216</v>
      </c>
      <c r="F37" s="8">
        <f t="shared" ref="F37:H38" si="8">D37</f>
        <v>208</v>
      </c>
      <c r="G37" s="8">
        <v>26</v>
      </c>
      <c r="H37" s="8">
        <f t="shared" si="8"/>
        <v>208</v>
      </c>
      <c r="I37" s="8">
        <v>0</v>
      </c>
      <c r="J37" s="8">
        <f t="shared" ref="J37:J38" si="9">H37</f>
        <v>208</v>
      </c>
      <c r="K37" s="8">
        <v>0</v>
      </c>
      <c r="L37" s="8">
        <v>208</v>
      </c>
      <c r="M37" s="8">
        <v>0</v>
      </c>
      <c r="N37" s="8">
        <v>208</v>
      </c>
      <c r="O37" s="8">
        <v>0</v>
      </c>
      <c r="P37" s="8">
        <v>208</v>
      </c>
      <c r="Q37" s="8">
        <v>0</v>
      </c>
      <c r="R37" s="8">
        <v>208</v>
      </c>
      <c r="S37" s="8">
        <v>0</v>
      </c>
      <c r="T37" s="8">
        <v>208</v>
      </c>
      <c r="U37" s="8">
        <v>0</v>
      </c>
      <c r="V37" s="9">
        <f t="shared" ref="V37:V54" si="10">B37+D37+F37+H37+J37+L37+N37+P37+R37+T37</f>
        <v>2080</v>
      </c>
      <c r="W37" s="9">
        <f t="shared" ref="W37:W54" si="11">C37+E37+G37+I37+K37+M37+O37+Q37+S37+U37</f>
        <v>472</v>
      </c>
      <c r="X37" s="10">
        <v>-77.31</v>
      </c>
    </row>
    <row r="38" spans="1:24" ht="20.100000000000001" customHeight="1" thickBot="1" x14ac:dyDescent="0.3">
      <c r="A38" s="4" t="s">
        <v>20</v>
      </c>
      <c r="B38" s="10">
        <f>SUM(B36:B37)</f>
        <v>400</v>
      </c>
      <c r="C38" s="10">
        <f>SUM(C36:C37)</f>
        <v>450</v>
      </c>
      <c r="D38" s="10">
        <f t="shared" si="7"/>
        <v>400</v>
      </c>
      <c r="E38" s="10">
        <f>SUM(E36:E37)</f>
        <v>334</v>
      </c>
      <c r="F38" s="10">
        <f t="shared" si="8"/>
        <v>400</v>
      </c>
      <c r="G38" s="10">
        <f>SUM(G36:G37)</f>
        <v>259</v>
      </c>
      <c r="H38" s="10">
        <f t="shared" si="8"/>
        <v>400</v>
      </c>
      <c r="I38" s="10">
        <v>562</v>
      </c>
      <c r="J38" s="10">
        <f t="shared" si="9"/>
        <v>400</v>
      </c>
      <c r="K38" s="10">
        <f t="shared" ref="K38:Q38" si="12">SUM(K36:K37)</f>
        <v>193</v>
      </c>
      <c r="L38" s="10">
        <f t="shared" si="12"/>
        <v>400</v>
      </c>
      <c r="M38" s="10">
        <f t="shared" si="12"/>
        <v>416</v>
      </c>
      <c r="N38" s="10">
        <f t="shared" si="12"/>
        <v>400</v>
      </c>
      <c r="O38" s="10">
        <f t="shared" si="12"/>
        <v>360</v>
      </c>
      <c r="P38" s="10">
        <f t="shared" si="12"/>
        <v>400</v>
      </c>
      <c r="Q38" s="10">
        <f t="shared" si="12"/>
        <v>488</v>
      </c>
      <c r="R38" s="10">
        <f t="shared" ref="R38:T38" si="13">SUM(R36:R37)</f>
        <v>400</v>
      </c>
      <c r="S38" s="10">
        <f t="shared" ref="S38:U38" si="14">SUM(S36:S37)</f>
        <v>431</v>
      </c>
      <c r="T38" s="10">
        <f t="shared" si="13"/>
        <v>400</v>
      </c>
      <c r="U38" s="10">
        <f t="shared" si="14"/>
        <v>604</v>
      </c>
      <c r="V38" s="9">
        <f t="shared" si="10"/>
        <v>4000</v>
      </c>
      <c r="W38" s="9">
        <f t="shared" si="11"/>
        <v>4097</v>
      </c>
      <c r="X38" s="15">
        <v>2.4300000000000002</v>
      </c>
    </row>
    <row r="39" spans="1:24" ht="20.100000000000001" customHeight="1" thickBot="1" x14ac:dyDescent="0.3">
      <c r="A39" s="2" t="s">
        <v>21</v>
      </c>
      <c r="B39" s="8">
        <v>48</v>
      </c>
      <c r="C39" s="8">
        <v>32</v>
      </c>
      <c r="D39" s="8">
        <f>B39</f>
        <v>48</v>
      </c>
      <c r="E39" s="8">
        <v>29</v>
      </c>
      <c r="F39" s="8">
        <f>B39</f>
        <v>48</v>
      </c>
      <c r="G39" s="8">
        <v>42</v>
      </c>
      <c r="H39" s="8">
        <f>D39</f>
        <v>48</v>
      </c>
      <c r="I39" s="8">
        <v>32</v>
      </c>
      <c r="J39" s="8">
        <f>F39</f>
        <v>48</v>
      </c>
      <c r="K39" s="8">
        <v>210</v>
      </c>
      <c r="L39" s="8">
        <v>48</v>
      </c>
      <c r="M39" s="8">
        <v>374</v>
      </c>
      <c r="N39" s="8">
        <v>48</v>
      </c>
      <c r="O39" s="8">
        <v>29</v>
      </c>
      <c r="P39" s="8">
        <v>48</v>
      </c>
      <c r="Q39" s="8">
        <v>38</v>
      </c>
      <c r="R39" s="8">
        <v>48</v>
      </c>
      <c r="S39" s="8">
        <v>38</v>
      </c>
      <c r="T39" s="8">
        <v>48</v>
      </c>
      <c r="U39" s="8">
        <v>37</v>
      </c>
      <c r="V39" s="9">
        <f t="shared" si="10"/>
        <v>480</v>
      </c>
      <c r="W39" s="9">
        <f t="shared" si="11"/>
        <v>861</v>
      </c>
      <c r="X39" s="15">
        <v>79.38</v>
      </c>
    </row>
    <row r="40" spans="1:24" ht="20.100000000000001" customHeight="1" thickBot="1" x14ac:dyDescent="0.3">
      <c r="A40" s="2" t="s">
        <v>22</v>
      </c>
      <c r="B40" s="8">
        <v>72</v>
      </c>
      <c r="C40" s="8">
        <v>8</v>
      </c>
      <c r="D40" s="8">
        <f t="shared" ref="D40:D42" si="15">B40</f>
        <v>72</v>
      </c>
      <c r="E40" s="8">
        <v>25</v>
      </c>
      <c r="F40" s="8">
        <f t="shared" ref="F40:H42" si="16">B40</f>
        <v>72</v>
      </c>
      <c r="G40" s="8">
        <v>51</v>
      </c>
      <c r="H40" s="8">
        <f t="shared" si="16"/>
        <v>72</v>
      </c>
      <c r="I40" s="8">
        <v>60</v>
      </c>
      <c r="J40" s="8">
        <f t="shared" ref="J40:J42" si="17">F40</f>
        <v>72</v>
      </c>
      <c r="K40" s="8">
        <v>42</v>
      </c>
      <c r="L40" s="8">
        <v>72</v>
      </c>
      <c r="M40" s="8">
        <v>40</v>
      </c>
      <c r="N40" s="8">
        <v>72</v>
      </c>
      <c r="O40" s="8">
        <v>53</v>
      </c>
      <c r="P40" s="8">
        <v>72</v>
      </c>
      <c r="Q40" s="8">
        <v>47</v>
      </c>
      <c r="R40" s="8">
        <v>72</v>
      </c>
      <c r="S40" s="8">
        <v>70</v>
      </c>
      <c r="T40" s="8">
        <v>72</v>
      </c>
      <c r="U40" s="8">
        <v>63</v>
      </c>
      <c r="V40" s="9">
        <f t="shared" si="10"/>
        <v>720</v>
      </c>
      <c r="W40" s="9">
        <f t="shared" si="11"/>
        <v>459</v>
      </c>
      <c r="X40" s="15">
        <v>-36.25</v>
      </c>
    </row>
    <row r="41" spans="1:24" ht="20.100000000000001" customHeight="1" thickBot="1" x14ac:dyDescent="0.3">
      <c r="A41" s="2" t="s">
        <v>23</v>
      </c>
      <c r="B41" s="8">
        <v>240</v>
      </c>
      <c r="C41" s="8">
        <v>215</v>
      </c>
      <c r="D41" s="8">
        <f t="shared" si="15"/>
        <v>240</v>
      </c>
      <c r="E41" s="8">
        <v>238</v>
      </c>
      <c r="F41" s="8">
        <f t="shared" si="16"/>
        <v>240</v>
      </c>
      <c r="G41" s="8">
        <v>267</v>
      </c>
      <c r="H41" s="8">
        <f t="shared" si="16"/>
        <v>240</v>
      </c>
      <c r="I41" s="8">
        <v>269</v>
      </c>
      <c r="J41" s="8">
        <f t="shared" si="17"/>
        <v>240</v>
      </c>
      <c r="K41" s="8">
        <v>254</v>
      </c>
      <c r="L41" s="8">
        <v>240</v>
      </c>
      <c r="M41" s="8">
        <v>232</v>
      </c>
      <c r="N41" s="8">
        <v>240</v>
      </c>
      <c r="O41" s="8">
        <v>254</v>
      </c>
      <c r="P41" s="8">
        <v>240</v>
      </c>
      <c r="Q41" s="8">
        <v>197</v>
      </c>
      <c r="R41" s="8">
        <v>240</v>
      </c>
      <c r="S41" s="8">
        <v>46</v>
      </c>
      <c r="T41" s="8">
        <v>240</v>
      </c>
      <c r="U41" s="8">
        <v>130</v>
      </c>
      <c r="V41" s="9">
        <f t="shared" si="10"/>
        <v>2400</v>
      </c>
      <c r="W41" s="9">
        <f t="shared" si="11"/>
        <v>2102</v>
      </c>
      <c r="X41" s="15">
        <v>-12.42</v>
      </c>
    </row>
    <row r="42" spans="1:24" ht="20.100000000000001" customHeight="1" thickBot="1" x14ac:dyDescent="0.3">
      <c r="A42" s="4" t="s">
        <v>24</v>
      </c>
      <c r="B42" s="10">
        <f>SUM(B39:B41)</f>
        <v>360</v>
      </c>
      <c r="C42" s="10">
        <f>SUM(C39:C41)</f>
        <v>255</v>
      </c>
      <c r="D42" s="10">
        <f t="shared" si="15"/>
        <v>360</v>
      </c>
      <c r="E42" s="10">
        <f>SUM(E39:E41)</f>
        <v>292</v>
      </c>
      <c r="F42" s="10">
        <f t="shared" si="16"/>
        <v>360</v>
      </c>
      <c r="G42" s="10">
        <f>SUM(G39:G41)</f>
        <v>360</v>
      </c>
      <c r="H42" s="10">
        <f t="shared" si="16"/>
        <v>360</v>
      </c>
      <c r="I42" s="10">
        <v>361</v>
      </c>
      <c r="J42" s="10">
        <f t="shared" si="17"/>
        <v>360</v>
      </c>
      <c r="K42" s="10">
        <f t="shared" ref="K42:Q42" si="18">SUM(K39:K41)</f>
        <v>506</v>
      </c>
      <c r="L42" s="10">
        <f t="shared" si="18"/>
        <v>360</v>
      </c>
      <c r="M42" s="10">
        <f t="shared" si="18"/>
        <v>646</v>
      </c>
      <c r="N42" s="10">
        <f t="shared" si="18"/>
        <v>360</v>
      </c>
      <c r="O42" s="10">
        <f t="shared" si="18"/>
        <v>336</v>
      </c>
      <c r="P42" s="10">
        <f t="shared" si="18"/>
        <v>360</v>
      </c>
      <c r="Q42" s="10">
        <f t="shared" si="18"/>
        <v>282</v>
      </c>
      <c r="R42" s="10">
        <f t="shared" ref="R42:T42" si="19">SUM(R39:R41)</f>
        <v>360</v>
      </c>
      <c r="S42" s="10">
        <f t="shared" ref="S42:U42" si="20">SUM(S39:S41)</f>
        <v>154</v>
      </c>
      <c r="T42" s="10">
        <f t="shared" si="19"/>
        <v>360</v>
      </c>
      <c r="U42" s="10">
        <f t="shared" si="20"/>
        <v>230</v>
      </c>
      <c r="V42" s="9">
        <f t="shared" si="10"/>
        <v>3600</v>
      </c>
      <c r="W42" s="9">
        <f t="shared" si="11"/>
        <v>3422</v>
      </c>
      <c r="X42" s="10">
        <v>-4.9400000000000004</v>
      </c>
    </row>
    <row r="43" spans="1:24" ht="20.100000000000001" customHeight="1" thickBot="1" x14ac:dyDescent="0.3">
      <c r="A43" s="2" t="s">
        <v>25</v>
      </c>
      <c r="B43" s="8">
        <v>103</v>
      </c>
      <c r="C43" s="8">
        <v>84</v>
      </c>
      <c r="D43" s="8">
        <f>B43</f>
        <v>103</v>
      </c>
      <c r="E43" s="8">
        <v>112</v>
      </c>
      <c r="F43" s="8">
        <f>D43</f>
        <v>103</v>
      </c>
      <c r="G43" s="8">
        <v>89</v>
      </c>
      <c r="H43" s="8">
        <f>F43</f>
        <v>103</v>
      </c>
      <c r="I43" s="8">
        <v>82</v>
      </c>
      <c r="J43" s="8">
        <f>H43</f>
        <v>103</v>
      </c>
      <c r="K43" s="8">
        <v>94</v>
      </c>
      <c r="L43" s="8">
        <v>103</v>
      </c>
      <c r="M43" s="8">
        <v>72</v>
      </c>
      <c r="N43" s="8">
        <v>103</v>
      </c>
      <c r="O43" s="8">
        <v>73</v>
      </c>
      <c r="P43" s="8">
        <v>103</v>
      </c>
      <c r="Q43" s="8">
        <v>86</v>
      </c>
      <c r="R43" s="8">
        <v>103</v>
      </c>
      <c r="S43" s="8">
        <v>77</v>
      </c>
      <c r="T43" s="8">
        <v>103</v>
      </c>
      <c r="U43" s="8">
        <v>110</v>
      </c>
      <c r="V43" s="9">
        <f t="shared" si="10"/>
        <v>1030</v>
      </c>
      <c r="W43" s="9">
        <f t="shared" si="11"/>
        <v>879</v>
      </c>
      <c r="X43" s="10">
        <v>-14.66</v>
      </c>
    </row>
    <row r="44" spans="1:24" ht="20.100000000000001" customHeight="1" thickBot="1" x14ac:dyDescent="0.3">
      <c r="A44" s="2" t="s">
        <v>26</v>
      </c>
      <c r="B44" s="8">
        <v>48</v>
      </c>
      <c r="C44" s="8">
        <v>33</v>
      </c>
      <c r="D44" s="8">
        <f t="shared" ref="D44:D46" si="21">B44</f>
        <v>48</v>
      </c>
      <c r="E44" s="8">
        <v>35</v>
      </c>
      <c r="F44" s="8">
        <f t="shared" ref="F44:H54" si="22">D44</f>
        <v>48</v>
      </c>
      <c r="G44" s="8">
        <v>38</v>
      </c>
      <c r="H44" s="8">
        <f t="shared" si="22"/>
        <v>48</v>
      </c>
      <c r="I44" s="8">
        <v>30</v>
      </c>
      <c r="J44" s="8">
        <f t="shared" ref="J44:J54" si="23">H44</f>
        <v>48</v>
      </c>
      <c r="K44" s="8">
        <v>42</v>
      </c>
      <c r="L44" s="8">
        <v>48</v>
      </c>
      <c r="M44" s="8">
        <v>75</v>
      </c>
      <c r="N44" s="8">
        <v>48</v>
      </c>
      <c r="O44" s="8">
        <v>30</v>
      </c>
      <c r="P44" s="8">
        <v>48</v>
      </c>
      <c r="Q44" s="8">
        <v>42</v>
      </c>
      <c r="R44" s="8">
        <v>48</v>
      </c>
      <c r="S44" s="8">
        <v>18</v>
      </c>
      <c r="T44" s="8">
        <v>48</v>
      </c>
      <c r="U44" s="8">
        <v>49</v>
      </c>
      <c r="V44" s="9">
        <f t="shared" si="10"/>
        <v>480</v>
      </c>
      <c r="W44" s="9">
        <f t="shared" si="11"/>
        <v>392</v>
      </c>
      <c r="X44" s="15">
        <v>-18.329999999999998</v>
      </c>
    </row>
    <row r="45" spans="1:24" ht="20.100000000000001" customHeight="1" thickBot="1" x14ac:dyDescent="0.3">
      <c r="A45" s="2" t="s">
        <v>27</v>
      </c>
      <c r="B45" s="8">
        <v>34</v>
      </c>
      <c r="C45" s="8">
        <v>65</v>
      </c>
      <c r="D45" s="8">
        <f t="shared" si="21"/>
        <v>34</v>
      </c>
      <c r="E45" s="8">
        <v>93</v>
      </c>
      <c r="F45" s="8">
        <f t="shared" si="22"/>
        <v>34</v>
      </c>
      <c r="G45" s="8">
        <v>62</v>
      </c>
      <c r="H45" s="8">
        <f t="shared" si="22"/>
        <v>34</v>
      </c>
      <c r="I45" s="8">
        <v>48</v>
      </c>
      <c r="J45" s="8">
        <f t="shared" si="23"/>
        <v>34</v>
      </c>
      <c r="K45" s="8">
        <v>39</v>
      </c>
      <c r="L45" s="8">
        <v>34</v>
      </c>
      <c r="M45" s="8">
        <v>65</v>
      </c>
      <c r="N45" s="8">
        <v>34</v>
      </c>
      <c r="O45" s="8">
        <v>47</v>
      </c>
      <c r="P45" s="8">
        <v>34</v>
      </c>
      <c r="Q45" s="8">
        <v>29</v>
      </c>
      <c r="R45" s="8">
        <v>34</v>
      </c>
      <c r="S45" s="8">
        <v>29</v>
      </c>
      <c r="T45" s="8">
        <v>34</v>
      </c>
      <c r="U45" s="8">
        <v>28</v>
      </c>
      <c r="V45" s="9">
        <f t="shared" si="10"/>
        <v>340</v>
      </c>
      <c r="W45" s="9">
        <f t="shared" si="11"/>
        <v>505</v>
      </c>
      <c r="X45" s="10">
        <v>48.53</v>
      </c>
    </row>
    <row r="46" spans="1:24" ht="20.100000000000001" customHeight="1" thickBot="1" x14ac:dyDescent="0.3">
      <c r="A46" s="4" t="s">
        <v>28</v>
      </c>
      <c r="B46" s="10">
        <f>SUM(B43:B45)</f>
        <v>185</v>
      </c>
      <c r="C46" s="10">
        <f>SUM(C43:C45)</f>
        <v>182</v>
      </c>
      <c r="D46" s="10">
        <f t="shared" si="21"/>
        <v>185</v>
      </c>
      <c r="E46" s="10">
        <f>E43+E44+E45</f>
        <v>240</v>
      </c>
      <c r="F46" s="10">
        <f t="shared" si="22"/>
        <v>185</v>
      </c>
      <c r="G46" s="10">
        <f>SUM(G43:G45)</f>
        <v>189</v>
      </c>
      <c r="H46" s="10">
        <f t="shared" si="22"/>
        <v>185</v>
      </c>
      <c r="I46" s="10">
        <v>160</v>
      </c>
      <c r="J46" s="10">
        <f t="shared" si="23"/>
        <v>185</v>
      </c>
      <c r="K46" s="10">
        <f t="shared" ref="K46:Q46" si="24">SUM(K43:K45)</f>
        <v>175</v>
      </c>
      <c r="L46" s="10">
        <f t="shared" si="24"/>
        <v>185</v>
      </c>
      <c r="M46" s="10">
        <f t="shared" si="24"/>
        <v>212</v>
      </c>
      <c r="N46" s="10">
        <f t="shared" si="24"/>
        <v>185</v>
      </c>
      <c r="O46" s="10">
        <f t="shared" si="24"/>
        <v>150</v>
      </c>
      <c r="P46" s="10">
        <f t="shared" si="24"/>
        <v>185</v>
      </c>
      <c r="Q46" s="10">
        <f t="shared" si="24"/>
        <v>157</v>
      </c>
      <c r="R46" s="10">
        <f t="shared" ref="R46:T46" si="25">SUM(R43:R45)</f>
        <v>185</v>
      </c>
      <c r="S46" s="10">
        <f t="shared" ref="S46:U46" si="26">SUM(S43:S45)</f>
        <v>124</v>
      </c>
      <c r="T46" s="10">
        <f t="shared" si="25"/>
        <v>185</v>
      </c>
      <c r="U46" s="10">
        <f t="shared" si="26"/>
        <v>187</v>
      </c>
      <c r="V46" s="9">
        <f t="shared" si="10"/>
        <v>1850</v>
      </c>
      <c r="W46" s="9">
        <f t="shared" si="11"/>
        <v>1776</v>
      </c>
      <c r="X46" s="15">
        <v>-4</v>
      </c>
    </row>
    <row r="47" spans="1:24" ht="30.75" thickBot="1" x14ac:dyDescent="0.3">
      <c r="A47" s="2" t="s">
        <v>29</v>
      </c>
      <c r="B47" s="8">
        <v>206</v>
      </c>
      <c r="C47" s="8">
        <v>213</v>
      </c>
      <c r="D47" s="8">
        <f>B47</f>
        <v>206</v>
      </c>
      <c r="E47" s="8">
        <v>111</v>
      </c>
      <c r="F47" s="8">
        <f t="shared" si="22"/>
        <v>206</v>
      </c>
      <c r="G47" s="8">
        <v>117</v>
      </c>
      <c r="H47" s="8">
        <f t="shared" si="22"/>
        <v>206</v>
      </c>
      <c r="I47" s="8">
        <v>156</v>
      </c>
      <c r="J47" s="8">
        <f t="shared" si="23"/>
        <v>206</v>
      </c>
      <c r="K47" s="8">
        <v>114</v>
      </c>
      <c r="L47" s="8">
        <v>206</v>
      </c>
      <c r="M47" s="8">
        <v>175</v>
      </c>
      <c r="N47" s="8">
        <v>206</v>
      </c>
      <c r="O47" s="8">
        <v>266</v>
      </c>
      <c r="P47" s="8">
        <v>206</v>
      </c>
      <c r="Q47" s="8">
        <v>251</v>
      </c>
      <c r="R47" s="8">
        <v>206</v>
      </c>
      <c r="S47" s="8">
        <v>249</v>
      </c>
      <c r="T47" s="8">
        <v>206</v>
      </c>
      <c r="U47" s="8">
        <v>261</v>
      </c>
      <c r="V47" s="9">
        <f t="shared" si="10"/>
        <v>2060</v>
      </c>
      <c r="W47" s="9">
        <f t="shared" si="11"/>
        <v>1913</v>
      </c>
      <c r="X47" s="15">
        <v>-7.14</v>
      </c>
    </row>
    <row r="48" spans="1:24" ht="20.100000000000001" customHeight="1" thickBot="1" x14ac:dyDescent="0.3">
      <c r="A48" s="2" t="s">
        <v>30</v>
      </c>
      <c r="B48" s="8">
        <v>16</v>
      </c>
      <c r="C48" s="8">
        <v>8</v>
      </c>
      <c r="D48" s="8">
        <f t="shared" ref="D48:D54" si="27">B48</f>
        <v>16</v>
      </c>
      <c r="E48" s="8">
        <v>15</v>
      </c>
      <c r="F48" s="8">
        <f t="shared" si="22"/>
        <v>16</v>
      </c>
      <c r="G48" s="8">
        <v>10</v>
      </c>
      <c r="H48" s="8">
        <f t="shared" si="22"/>
        <v>16</v>
      </c>
      <c r="I48" s="8">
        <v>7</v>
      </c>
      <c r="J48" s="8">
        <f t="shared" si="23"/>
        <v>16</v>
      </c>
      <c r="K48" s="8">
        <v>12</v>
      </c>
      <c r="L48" s="8">
        <v>16</v>
      </c>
      <c r="M48" s="8">
        <v>8</v>
      </c>
      <c r="N48" s="8">
        <v>16</v>
      </c>
      <c r="O48" s="8">
        <v>10</v>
      </c>
      <c r="P48" s="8">
        <v>16</v>
      </c>
      <c r="Q48" s="8">
        <v>0</v>
      </c>
      <c r="R48" s="8">
        <v>16</v>
      </c>
      <c r="S48" s="8">
        <v>11</v>
      </c>
      <c r="T48" s="8">
        <v>16</v>
      </c>
      <c r="U48" s="8">
        <v>12</v>
      </c>
      <c r="V48" s="9">
        <f t="shared" si="10"/>
        <v>160</v>
      </c>
      <c r="W48" s="9">
        <f t="shared" si="11"/>
        <v>93</v>
      </c>
      <c r="X48" s="15">
        <v>-41.88</v>
      </c>
    </row>
    <row r="49" spans="1:24" ht="20.100000000000001" customHeight="1" thickBot="1" x14ac:dyDescent="0.3">
      <c r="A49" s="2" t="s">
        <v>31</v>
      </c>
      <c r="B49" s="8">
        <v>13</v>
      </c>
      <c r="C49" s="8">
        <v>49</v>
      </c>
      <c r="D49" s="8">
        <f t="shared" si="27"/>
        <v>13</v>
      </c>
      <c r="E49" s="8">
        <v>44</v>
      </c>
      <c r="F49" s="8">
        <f t="shared" si="22"/>
        <v>13</v>
      </c>
      <c r="G49" s="8">
        <v>44</v>
      </c>
      <c r="H49" s="8">
        <f t="shared" si="22"/>
        <v>13</v>
      </c>
      <c r="I49" s="8">
        <v>51</v>
      </c>
      <c r="J49" s="8">
        <f t="shared" si="23"/>
        <v>13</v>
      </c>
      <c r="K49" s="8">
        <v>55</v>
      </c>
      <c r="L49" s="8">
        <v>13</v>
      </c>
      <c r="M49" s="8">
        <v>27</v>
      </c>
      <c r="N49" s="8">
        <v>13</v>
      </c>
      <c r="O49" s="8">
        <v>53</v>
      </c>
      <c r="P49" s="8">
        <v>13</v>
      </c>
      <c r="Q49" s="8">
        <v>46</v>
      </c>
      <c r="R49" s="8">
        <v>13</v>
      </c>
      <c r="S49" s="8">
        <v>42</v>
      </c>
      <c r="T49" s="8">
        <v>13</v>
      </c>
      <c r="U49" s="8">
        <v>51</v>
      </c>
      <c r="V49" s="9">
        <f t="shared" si="10"/>
        <v>130</v>
      </c>
      <c r="W49" s="9">
        <f t="shared" si="11"/>
        <v>462</v>
      </c>
      <c r="X49" s="15">
        <v>255.38</v>
      </c>
    </row>
    <row r="50" spans="1:24" ht="30.75" thickBot="1" x14ac:dyDescent="0.3">
      <c r="A50" s="2" t="s">
        <v>32</v>
      </c>
      <c r="B50" s="8">
        <v>108</v>
      </c>
      <c r="C50" s="8">
        <v>81</v>
      </c>
      <c r="D50" s="8">
        <f t="shared" si="27"/>
        <v>108</v>
      </c>
      <c r="E50" s="8">
        <v>102</v>
      </c>
      <c r="F50" s="8">
        <f t="shared" si="22"/>
        <v>108</v>
      </c>
      <c r="G50" s="8">
        <v>110</v>
      </c>
      <c r="H50" s="8">
        <f t="shared" si="22"/>
        <v>108</v>
      </c>
      <c r="I50" s="8">
        <v>98</v>
      </c>
      <c r="J50" s="8">
        <f t="shared" si="23"/>
        <v>108</v>
      </c>
      <c r="K50" s="8">
        <v>68</v>
      </c>
      <c r="L50" s="8">
        <v>108</v>
      </c>
      <c r="M50" s="8">
        <v>13</v>
      </c>
      <c r="N50" s="8">
        <v>108</v>
      </c>
      <c r="O50" s="8">
        <v>77</v>
      </c>
      <c r="P50" s="8">
        <v>108</v>
      </c>
      <c r="Q50" s="8">
        <v>68</v>
      </c>
      <c r="R50" s="8">
        <v>108</v>
      </c>
      <c r="S50" s="8">
        <v>74</v>
      </c>
      <c r="T50" s="8">
        <v>108</v>
      </c>
      <c r="U50" s="8">
        <v>83</v>
      </c>
      <c r="V50" s="9">
        <f t="shared" si="10"/>
        <v>1080</v>
      </c>
      <c r="W50" s="9">
        <f t="shared" si="11"/>
        <v>774</v>
      </c>
      <c r="X50" s="15">
        <v>-28.33</v>
      </c>
    </row>
    <row r="51" spans="1:24" ht="20.100000000000001" customHeight="1" thickBot="1" x14ac:dyDescent="0.3">
      <c r="A51" s="2" t="s">
        <v>33</v>
      </c>
      <c r="B51" s="8">
        <v>60</v>
      </c>
      <c r="C51" s="8">
        <v>38</v>
      </c>
      <c r="D51" s="8">
        <f t="shared" si="27"/>
        <v>60</v>
      </c>
      <c r="E51" s="8">
        <v>34</v>
      </c>
      <c r="F51" s="8">
        <f t="shared" si="22"/>
        <v>60</v>
      </c>
      <c r="G51" s="8">
        <v>36</v>
      </c>
      <c r="H51" s="8">
        <f t="shared" si="22"/>
        <v>60</v>
      </c>
      <c r="I51" s="8">
        <v>39</v>
      </c>
      <c r="J51" s="8">
        <f t="shared" si="23"/>
        <v>60</v>
      </c>
      <c r="K51" s="8">
        <v>41</v>
      </c>
      <c r="L51" s="8">
        <v>60</v>
      </c>
      <c r="M51" s="8">
        <v>106</v>
      </c>
      <c r="N51" s="8">
        <v>60</v>
      </c>
      <c r="O51" s="8">
        <v>42</v>
      </c>
      <c r="P51" s="8">
        <v>60</v>
      </c>
      <c r="Q51" s="8">
        <v>45</v>
      </c>
      <c r="R51" s="8">
        <v>60</v>
      </c>
      <c r="S51" s="8">
        <v>45</v>
      </c>
      <c r="T51" s="8">
        <v>60</v>
      </c>
      <c r="U51" s="8">
        <v>49</v>
      </c>
      <c r="V51" s="9">
        <f t="shared" si="10"/>
        <v>600</v>
      </c>
      <c r="W51" s="9">
        <f t="shared" si="11"/>
        <v>475</v>
      </c>
      <c r="X51" s="15">
        <v>-20.83</v>
      </c>
    </row>
    <row r="52" spans="1:24" ht="20.100000000000001" customHeight="1" thickBot="1" x14ac:dyDescent="0.3">
      <c r="A52" s="2" t="s">
        <v>34</v>
      </c>
      <c r="B52" s="8">
        <v>55</v>
      </c>
      <c r="C52" s="8">
        <v>27</v>
      </c>
      <c r="D52" s="8">
        <f t="shared" si="27"/>
        <v>55</v>
      </c>
      <c r="E52" s="8">
        <v>40</v>
      </c>
      <c r="F52" s="8">
        <f t="shared" si="22"/>
        <v>55</v>
      </c>
      <c r="G52" s="8">
        <v>42</v>
      </c>
      <c r="H52" s="8">
        <f t="shared" si="22"/>
        <v>55</v>
      </c>
      <c r="I52" s="8">
        <v>37</v>
      </c>
      <c r="J52" s="8">
        <f t="shared" si="23"/>
        <v>55</v>
      </c>
      <c r="K52" s="8">
        <v>58</v>
      </c>
      <c r="L52" s="8">
        <v>55</v>
      </c>
      <c r="M52" s="8">
        <v>44</v>
      </c>
      <c r="N52" s="8">
        <v>55</v>
      </c>
      <c r="O52" s="8">
        <v>49</v>
      </c>
      <c r="P52" s="8">
        <v>55</v>
      </c>
      <c r="Q52" s="8">
        <v>70</v>
      </c>
      <c r="R52" s="8">
        <v>55</v>
      </c>
      <c r="S52" s="8">
        <v>96</v>
      </c>
      <c r="T52" s="8">
        <v>55</v>
      </c>
      <c r="U52" s="8">
        <v>83</v>
      </c>
      <c r="V52" s="9">
        <f t="shared" si="10"/>
        <v>550</v>
      </c>
      <c r="W52" s="9">
        <f t="shared" si="11"/>
        <v>546</v>
      </c>
      <c r="X52" s="10">
        <v>-0.73</v>
      </c>
    </row>
    <row r="53" spans="1:24" ht="30.75" thickBot="1" x14ac:dyDescent="0.3">
      <c r="A53" s="4" t="s">
        <v>35</v>
      </c>
      <c r="B53" s="10">
        <f>SUM(B47:B52)</f>
        <v>458</v>
      </c>
      <c r="C53" s="10">
        <f>SUM(C47:C52)</f>
        <v>416</v>
      </c>
      <c r="D53" s="10">
        <f t="shared" si="27"/>
        <v>458</v>
      </c>
      <c r="E53" s="10">
        <f>E47+E48+E49+E50+E51+E52</f>
        <v>346</v>
      </c>
      <c r="F53" s="10">
        <f t="shared" si="22"/>
        <v>458</v>
      </c>
      <c r="G53" s="10">
        <f>SUM(G47:G52)</f>
        <v>359</v>
      </c>
      <c r="H53" s="10">
        <f t="shared" si="22"/>
        <v>458</v>
      </c>
      <c r="I53" s="10">
        <v>388</v>
      </c>
      <c r="J53" s="10">
        <f t="shared" si="23"/>
        <v>458</v>
      </c>
      <c r="K53" s="10">
        <f t="shared" ref="K53:Q53" si="28">SUM(K47:K52)</f>
        <v>348</v>
      </c>
      <c r="L53" s="10">
        <f t="shared" si="28"/>
        <v>458</v>
      </c>
      <c r="M53" s="10">
        <f t="shared" si="28"/>
        <v>373</v>
      </c>
      <c r="N53" s="10">
        <f t="shared" si="28"/>
        <v>458</v>
      </c>
      <c r="O53" s="10">
        <f t="shared" si="28"/>
        <v>497</v>
      </c>
      <c r="P53" s="10">
        <f t="shared" si="28"/>
        <v>458</v>
      </c>
      <c r="Q53" s="10">
        <f t="shared" si="28"/>
        <v>480</v>
      </c>
      <c r="R53" s="10">
        <f t="shared" ref="R53:T53" si="29">SUM(R47:R52)</f>
        <v>458</v>
      </c>
      <c r="S53" s="10">
        <f t="shared" ref="S53:U53" si="30">SUM(S47:S52)</f>
        <v>517</v>
      </c>
      <c r="T53" s="10">
        <f t="shared" si="29"/>
        <v>458</v>
      </c>
      <c r="U53" s="10">
        <f t="shared" si="30"/>
        <v>539</v>
      </c>
      <c r="V53" s="9">
        <f t="shared" si="10"/>
        <v>4580</v>
      </c>
      <c r="W53" s="9">
        <f t="shared" si="11"/>
        <v>4263</v>
      </c>
      <c r="X53" s="10">
        <v>-6.92</v>
      </c>
    </row>
    <row r="54" spans="1:24" ht="20.100000000000001" customHeight="1" thickBot="1" x14ac:dyDescent="0.3">
      <c r="A54" s="2" t="s">
        <v>4</v>
      </c>
      <c r="B54" s="9">
        <f>B38+B42+B46+B53</f>
        <v>1403</v>
      </c>
      <c r="C54" s="9">
        <f>C38+C42+C46+C53</f>
        <v>1303</v>
      </c>
      <c r="D54" s="9">
        <f t="shared" si="27"/>
        <v>1403</v>
      </c>
      <c r="E54" s="9">
        <f>E38+E42+E46+E53</f>
        <v>1212</v>
      </c>
      <c r="F54" s="9">
        <f t="shared" si="22"/>
        <v>1403</v>
      </c>
      <c r="G54" s="9">
        <f>G38+G42+G46+G53</f>
        <v>1167</v>
      </c>
      <c r="H54" s="9">
        <f t="shared" si="22"/>
        <v>1403</v>
      </c>
      <c r="I54" s="9">
        <v>1471</v>
      </c>
      <c r="J54" s="9">
        <f t="shared" si="23"/>
        <v>1403</v>
      </c>
      <c r="K54" s="9">
        <f t="shared" ref="K54:Q54" si="31">K38+K42+K46+K53</f>
        <v>1222</v>
      </c>
      <c r="L54" s="9">
        <f t="shared" si="31"/>
        <v>1403</v>
      </c>
      <c r="M54" s="9">
        <f t="shared" si="31"/>
        <v>1647</v>
      </c>
      <c r="N54" s="9">
        <f t="shared" si="31"/>
        <v>1403</v>
      </c>
      <c r="O54" s="9">
        <f t="shared" si="31"/>
        <v>1343</v>
      </c>
      <c r="P54" s="9">
        <f t="shared" si="31"/>
        <v>1403</v>
      </c>
      <c r="Q54" s="9">
        <f t="shared" si="31"/>
        <v>1407</v>
      </c>
      <c r="R54" s="9">
        <f t="shared" ref="R54:T54" si="32">R38+R42+R46+R53</f>
        <v>1403</v>
      </c>
      <c r="S54" s="9">
        <f t="shared" ref="S54:U54" si="33">S38+S42+S46+S53</f>
        <v>1226</v>
      </c>
      <c r="T54" s="9">
        <f t="shared" si="32"/>
        <v>1403</v>
      </c>
      <c r="U54" s="9">
        <f t="shared" si="33"/>
        <v>1560</v>
      </c>
      <c r="V54" s="9">
        <f t="shared" si="10"/>
        <v>14030</v>
      </c>
      <c r="W54" s="9">
        <f t="shared" si="11"/>
        <v>13558</v>
      </c>
      <c r="X54" s="16">
        <v>-3.36</v>
      </c>
    </row>
    <row r="55" spans="1:24" x14ac:dyDescent="0.25">
      <c r="A55" s="6" t="s">
        <v>36</v>
      </c>
    </row>
  </sheetData>
  <mergeCells count="67">
    <mergeCell ref="T8:U8"/>
    <mergeCell ref="T16:U16"/>
    <mergeCell ref="T22:U22"/>
    <mergeCell ref="T28:U28"/>
    <mergeCell ref="T34:U34"/>
    <mergeCell ref="L22:M22"/>
    <mergeCell ref="L28:M28"/>
    <mergeCell ref="L34:M34"/>
    <mergeCell ref="A6:D6"/>
    <mergeCell ref="A4:V4"/>
    <mergeCell ref="A5:V5"/>
    <mergeCell ref="A33:V33"/>
    <mergeCell ref="A34:A35"/>
    <mergeCell ref="B34:C34"/>
    <mergeCell ref="D34:E34"/>
    <mergeCell ref="F34:G34"/>
    <mergeCell ref="V34:X34"/>
    <mergeCell ref="V22:X22"/>
    <mergeCell ref="A28:A29"/>
    <mergeCell ref="B28:C28"/>
    <mergeCell ref="D28:E28"/>
    <mergeCell ref="L8:M8"/>
    <mergeCell ref="L16:M16"/>
    <mergeCell ref="V8:X8"/>
    <mergeCell ref="A16:A17"/>
    <mergeCell ref="B16:C16"/>
    <mergeCell ref="D16:E16"/>
    <mergeCell ref="F16:G16"/>
    <mergeCell ref="F8:G8"/>
    <mergeCell ref="A8:A9"/>
    <mergeCell ref="B8:C8"/>
    <mergeCell ref="D8:E8"/>
    <mergeCell ref="V16:X16"/>
    <mergeCell ref="H8:I8"/>
    <mergeCell ref="J8:K8"/>
    <mergeCell ref="J16:K16"/>
    <mergeCell ref="N8:O8"/>
    <mergeCell ref="J22:K22"/>
    <mergeCell ref="J28:K28"/>
    <mergeCell ref="J34:K34"/>
    <mergeCell ref="A15:V15"/>
    <mergeCell ref="A21:V21"/>
    <mergeCell ref="H16:I16"/>
    <mergeCell ref="H22:I22"/>
    <mergeCell ref="V28:X28"/>
    <mergeCell ref="A22:A23"/>
    <mergeCell ref="A27:V27"/>
    <mergeCell ref="B22:C22"/>
    <mergeCell ref="D22:E22"/>
    <mergeCell ref="F22:G22"/>
    <mergeCell ref="H28:I28"/>
    <mergeCell ref="H34:I34"/>
    <mergeCell ref="F28:G28"/>
    <mergeCell ref="P8:Q8"/>
    <mergeCell ref="N16:O16"/>
    <mergeCell ref="N22:O22"/>
    <mergeCell ref="N28:O28"/>
    <mergeCell ref="N34:O34"/>
    <mergeCell ref="P16:Q16"/>
    <mergeCell ref="P22:Q22"/>
    <mergeCell ref="P28:Q28"/>
    <mergeCell ref="P34:Q34"/>
    <mergeCell ref="R8:S8"/>
    <mergeCell ref="R16:S16"/>
    <mergeCell ref="R22:S22"/>
    <mergeCell ref="R28:S28"/>
    <mergeCell ref="R34:S34"/>
  </mergeCells>
  <pageMargins left="0.39370078740157483" right="0.39370078740157483" top="0.19685039370078741" bottom="0.11811023622047245" header="0" footer="0"/>
  <pageSetup paperSize="9" scale="4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Chaves Do Prado</dc:creator>
  <cp:keywords/>
  <dc:description/>
  <cp:lastModifiedBy>Solange Fidelis de Brito</cp:lastModifiedBy>
  <cp:revision/>
  <cp:lastPrinted>2024-10-11T20:41:49Z</cp:lastPrinted>
  <dcterms:created xsi:type="dcterms:W3CDTF">2024-03-18T14:08:47Z</dcterms:created>
  <dcterms:modified xsi:type="dcterms:W3CDTF">2024-11-12T12:54:11Z</dcterms:modified>
  <cp:category/>
  <cp:contentStatus/>
</cp:coreProperties>
</file>