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172.18.56.3\divisao administrativa\GERENTE\Indicadores - Unidades\Secretaria\Site\2025\Dia 10\07. Julho\"/>
    </mc:Choice>
  </mc:AlternateContent>
  <xr:revisionPtr revIDLastSave="0" documentId="13_ncr:1_{2E18C2C2-70CA-4A8A-B184-90AEF00197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3" i="2" l="1"/>
  <c r="P92" i="2"/>
  <c r="O92" i="2"/>
  <c r="P91" i="2"/>
  <c r="O91" i="2"/>
  <c r="P90" i="2"/>
  <c r="O90" i="2"/>
  <c r="P89" i="2"/>
  <c r="O89" i="2"/>
  <c r="P88" i="2"/>
  <c r="O88" i="2"/>
  <c r="P87" i="2"/>
  <c r="O87" i="2"/>
  <c r="P86" i="2"/>
  <c r="O86" i="2"/>
  <c r="P85" i="2"/>
  <c r="O85" i="2"/>
  <c r="P84" i="2"/>
  <c r="O84" i="2"/>
  <c r="P83" i="2"/>
  <c r="O83" i="2"/>
  <c r="P82" i="2"/>
  <c r="O82" i="2"/>
  <c r="P81" i="2"/>
  <c r="O81" i="2"/>
  <c r="P80" i="2"/>
  <c r="O80" i="2"/>
  <c r="P79" i="2"/>
  <c r="O79" i="2"/>
  <c r="P78" i="2"/>
  <c r="O78" i="2"/>
  <c r="P77" i="2"/>
  <c r="O77" i="2"/>
  <c r="P76" i="2"/>
  <c r="O76" i="2"/>
  <c r="P75" i="2"/>
  <c r="O75" i="2"/>
  <c r="P74" i="2"/>
  <c r="O74" i="2"/>
  <c r="P73" i="2"/>
  <c r="O73" i="2"/>
  <c r="P72" i="2"/>
  <c r="O72" i="2"/>
  <c r="P71" i="2"/>
  <c r="O71" i="2"/>
  <c r="P70" i="2"/>
  <c r="O70" i="2"/>
  <c r="P69" i="2"/>
  <c r="O68" i="2"/>
  <c r="O69" i="2"/>
  <c r="P67" i="2"/>
  <c r="O67" i="2"/>
  <c r="P66" i="2"/>
  <c r="O66" i="2"/>
  <c r="P65" i="2"/>
  <c r="O65" i="2"/>
  <c r="P64" i="2"/>
  <c r="O64" i="2"/>
  <c r="P63" i="2"/>
  <c r="O63" i="2"/>
  <c r="P59" i="2"/>
  <c r="P62" i="2"/>
  <c r="O62" i="2"/>
  <c r="O61" i="2"/>
  <c r="O60" i="2"/>
  <c r="O59" i="2"/>
  <c r="N53" i="2"/>
  <c r="M53" i="2"/>
  <c r="P52" i="2"/>
  <c r="P51" i="2"/>
  <c r="P50" i="2"/>
  <c r="P49" i="2"/>
  <c r="P48" i="2"/>
  <c r="P47" i="2"/>
  <c r="N46" i="2"/>
  <c r="P45" i="2"/>
  <c r="O45" i="2"/>
  <c r="P44" i="2"/>
  <c r="O44" i="2"/>
  <c r="P43" i="2"/>
  <c r="N42" i="2"/>
  <c r="N54" i="2" s="1"/>
  <c r="P41" i="2"/>
  <c r="O41" i="2"/>
  <c r="P40" i="2"/>
  <c r="O38" i="2"/>
  <c r="N38" i="2"/>
  <c r="P37" i="2"/>
  <c r="P39" i="2"/>
  <c r="P36" i="2"/>
  <c r="O52" i="2"/>
  <c r="O51" i="2"/>
  <c r="O50" i="2"/>
  <c r="O49" i="2"/>
  <c r="O48" i="2"/>
  <c r="O47" i="2"/>
  <c r="O43" i="2"/>
  <c r="O40" i="2"/>
  <c r="O39" i="2"/>
  <c r="O37" i="2"/>
  <c r="O36" i="2"/>
  <c r="P30" i="2"/>
  <c r="O31" i="2"/>
  <c r="O30" i="2"/>
  <c r="N31" i="2"/>
  <c r="P31" i="2" s="1"/>
  <c r="P25" i="2"/>
  <c r="P24" i="2"/>
  <c r="O25" i="2"/>
  <c r="O24" i="2"/>
  <c r="N25" i="2"/>
  <c r="P18" i="2"/>
  <c r="O18" i="2"/>
  <c r="N19" i="2"/>
  <c r="P12" i="2"/>
  <c r="P11" i="2"/>
  <c r="P10" i="2"/>
  <c r="O12" i="2"/>
  <c r="O11" i="2"/>
  <c r="O10" i="2"/>
  <c r="N13" i="2"/>
  <c r="M93" i="2"/>
  <c r="M46" i="2"/>
  <c r="M42" i="2"/>
  <c r="M54" i="2" s="1"/>
  <c r="M19" i="2"/>
  <c r="M13" i="2"/>
  <c r="P60" i="2"/>
  <c r="P61" i="2"/>
  <c r="P68" i="2"/>
  <c r="L93" i="2"/>
  <c r="K93" i="2"/>
  <c r="L53" i="2"/>
  <c r="K53" i="2"/>
  <c r="L46" i="2"/>
  <c r="K46" i="2"/>
  <c r="L42" i="2"/>
  <c r="K42" i="2"/>
  <c r="K54" i="2" s="1"/>
  <c r="L38" i="2"/>
  <c r="P38" i="2" s="1"/>
  <c r="L19" i="2"/>
  <c r="K19" i="2"/>
  <c r="L13" i="2"/>
  <c r="K13" i="2"/>
  <c r="F93" i="2"/>
  <c r="P93" i="2" s="1"/>
  <c r="G93" i="2"/>
  <c r="H93" i="2"/>
  <c r="I93" i="2"/>
  <c r="J93" i="2"/>
  <c r="E93" i="2"/>
  <c r="O93" i="2" s="1"/>
  <c r="J53" i="2"/>
  <c r="I53" i="2"/>
  <c r="J46" i="2"/>
  <c r="I46" i="2"/>
  <c r="J42" i="2"/>
  <c r="I42" i="2"/>
  <c r="J38" i="2"/>
  <c r="J19" i="2"/>
  <c r="I19" i="2"/>
  <c r="O19" i="2" s="1"/>
  <c r="J13" i="2"/>
  <c r="I13" i="2"/>
  <c r="H53" i="2"/>
  <c r="G53" i="2"/>
  <c r="H46" i="2"/>
  <c r="G46" i="2"/>
  <c r="H42" i="2"/>
  <c r="G42" i="2"/>
  <c r="H38" i="2"/>
  <c r="H19" i="2"/>
  <c r="G19" i="2"/>
  <c r="H13" i="2"/>
  <c r="G13" i="2"/>
  <c r="F53" i="2"/>
  <c r="F46" i="2"/>
  <c r="F42" i="2"/>
  <c r="E53" i="2"/>
  <c r="E46" i="2"/>
  <c r="E42" i="2"/>
  <c r="F38" i="2"/>
  <c r="F19" i="2"/>
  <c r="E19" i="2"/>
  <c r="F13" i="2"/>
  <c r="E13" i="2"/>
  <c r="D46" i="2"/>
  <c r="P46" i="2" s="1"/>
  <c r="D53" i="2"/>
  <c r="P53" i="2" s="1"/>
  <c r="C53" i="2"/>
  <c r="O53" i="2" s="1"/>
  <c r="C46" i="2"/>
  <c r="O46" i="2" s="1"/>
  <c r="D42" i="2"/>
  <c r="P42" i="2" s="1"/>
  <c r="C42" i="2"/>
  <c r="O42" i="2" s="1"/>
  <c r="D38" i="2"/>
  <c r="C38" i="2"/>
  <c r="D19" i="2"/>
  <c r="P19" i="2" s="1"/>
  <c r="C19" i="2"/>
  <c r="D13" i="2"/>
  <c r="C13" i="2"/>
  <c r="O13" i="2" s="1"/>
  <c r="P13" i="2" l="1"/>
  <c r="L54" i="2"/>
  <c r="I54" i="2"/>
  <c r="J54" i="2"/>
  <c r="G54" i="2"/>
  <c r="H54" i="2"/>
  <c r="F54" i="2"/>
  <c r="E54" i="2"/>
  <c r="D54" i="2"/>
  <c r="P54" i="2" s="1"/>
  <c r="C54" i="2"/>
  <c r="O54" i="2" s="1"/>
</calcChain>
</file>

<file path=xl/sharedStrings.xml><?xml version="1.0" encoding="utf-8"?>
<sst xmlns="http://schemas.openxmlformats.org/spreadsheetml/2006/main" count="205" uniqueCount="77">
  <si>
    <t> 271 - Consultas Médicas </t>
  </si>
  <si>
    <t>Janeiro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</si>
  <si>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</si>
  <si>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</si>
  <si>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</si>
  <si>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</si>
  <si>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</si>
  <si>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</si>
  <si>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</si>
  <si>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</si>
  <si>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</si>
  <si>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 571 - Cirurgia Ambulatorial Maior (CMA) </t>
  </si>
  <si>
    <t>Cirurgias ambulatoriais CMA</t>
  </si>
  <si>
    <t> 572 - Cirurgia Ambulatorial Menor (cma) </t>
  </si>
  <si>
    <t>Cirurgias ambulatoriais cma</t>
  </si>
  <si>
    <t> 680 - SADT Externo </t>
  </si>
  <si>
    <t>Mamografia</t>
  </si>
  <si>
    <t>Densitometria</t>
  </si>
  <si>
    <t>Radiologia</t>
  </si>
  <si>
    <t>Ecocardiografia</t>
  </si>
  <si>
    <t>Ultrassonografia com Doppler</t>
  </si>
  <si>
    <t>Outras Ultrassonografias</t>
  </si>
  <si>
    <t>Ultra-Sonografia</t>
  </si>
  <si>
    <t>Endoscopia Digestiva Alta</t>
  </si>
  <si>
    <t>Colonoscopia</t>
  </si>
  <si>
    <t>Outras Endoscopias</t>
  </si>
  <si>
    <t>Endoscopia</t>
  </si>
  <si>
    <t>Diagnóstico em Cardiologia (Exceto Cateterismo Cardíaco)</t>
  </si>
  <si>
    <t>Diagnóstico em Ginecologia-Obstetrícia</t>
  </si>
  <si>
    <t>Diagnóstico em Neurologia</t>
  </si>
  <si>
    <t>Diagnóstico em Otorrinolaringologia/Fonoaudiologia</t>
  </si>
  <si>
    <t>Diagnóstico em Pneumologia</t>
  </si>
  <si>
    <t>Diagnóstico em Urologia</t>
  </si>
  <si>
    <t>Métodos Diagnósticos em Especialidades</t>
  </si>
  <si>
    <t>Fonte: http://www.gestao.saude.sp.gov.br</t>
  </si>
  <si>
    <t>Ambulatório Médico de Especialidades Taboão da Serra - AME Taboão da Serra</t>
  </si>
  <si>
    <t>Fevereiro</t>
  </si>
  <si>
    <t>Março</t>
  </si>
  <si>
    <t> 767 - OCI - Oferta de Cuidados Integrados </t>
  </si>
  <si>
    <t>0901010014 OCI Avaliação Diagnóstica Inicial De Câncer De Mama</t>
  </si>
  <si>
    <t>0901010090 OCI Progressão Da Avaliação Diagnóstica De Câncer De Mama I</t>
  </si>
  <si>
    <t>0901010103 OCI Progressão Da Avaliação Diagnóstica De Câncer De Mama Ii</t>
  </si>
  <si>
    <t>0901010049 OCI Progressão Da Avaliação Diagnóstica De Câncer De Próstata</t>
  </si>
  <si>
    <t>0901010057 OCI Avaliação Diagnóstica Inicial De Câncer De Colo De Útero</t>
  </si>
  <si>
    <t>0901010111 OCI Avaliação Diagnóstica E Terapêutica De Cancer De Colo Do Útero I</t>
  </si>
  <si>
    <t>0901010120 OCI Avaliação Diagnóstica E Terapêutica De Cancer De Colo Do Útero Ii</t>
  </si>
  <si>
    <t>0901010073 OCI Avaliação Diagnóstica De Câncer Gastrico</t>
  </si>
  <si>
    <t>0901010081 OCI Avaliação Diagnóstica De Câncer Colorretal</t>
  </si>
  <si>
    <t>Sub Total - OCI Oncologia</t>
  </si>
  <si>
    <t>0902010018 OCI Avaliação De Risco Cirurgico</t>
  </si>
  <si>
    <t>0902010026 OCI Avaliação Cardiológica</t>
  </si>
  <si>
    <t>0902010034 OCI Avaliação Diagnóstica Inicial - Sindrome Coronariana Crônica</t>
  </si>
  <si>
    <t>0902010042 OCI Progressão Da Avaliação Diagnóstica I - Sindrome Coronariana Crônica</t>
  </si>
  <si>
    <t>0902010050 OCI Progressão Da Avaliação Diagnóstica Ii - Sindrome Coronariana Crônica</t>
  </si>
  <si>
    <t>0902010069 OCI Avaliação Diagnóstica - Insuficiencia Cardíaca</t>
  </si>
  <si>
    <t>Sub Total - OCI Cardiologia</t>
  </si>
  <si>
    <t>0903010011 OCI Avaliação Diagnóstica Em Ortopedia Com Recursos De Radiologia</t>
  </si>
  <si>
    <t>0903010020 OCI Avaliação Diagnóstica Em Ortopedia Com Recursos De Radiologia E Ultrassonografia</t>
  </si>
  <si>
    <t>0903010038 OCI Avaliação Diagnóstica Em Ortopedia Com Recursos De Radiologia E Tomografia Computadorizada</t>
  </si>
  <si>
    <t>0903010046 OCI Avaliação Diagnóstica Em Ortopedia Com Recursos De Radiologia E Ressonância Magnética</t>
  </si>
  <si>
    <t>Sub Total - OCI Ortopedia</t>
  </si>
  <si>
    <t>0904010015 OCI Avaliação Inicial Diagnóstica De Deficit Auditivo</t>
  </si>
  <si>
    <t>0904010023 OCI Progressão Da Avaliação Diagnóstica De Déficitauditivo</t>
  </si>
  <si>
    <t>0904010031 OCI Avaliação Diagnóstica De Nasorafinge E Deorofaringe</t>
  </si>
  <si>
    <t>Sub Total - OCI Otorrinolaringologia</t>
  </si>
  <si>
    <t>0905010019 OCI Avaliação Inicial Em Oftalmologia - 0 A 8 Anos</t>
  </si>
  <si>
    <t>0905010027 OCI Avaliação Estrabismo</t>
  </si>
  <si>
    <t>0905010035 OCI Avaliação Inicial Em Oftalmologia - A Partir De 9 Anos</t>
  </si>
  <si>
    <t>0905010043 OCI Avaliação Retinopatia Diabética</t>
  </si>
  <si>
    <t>0905010051 OCI Avaliação Inicial Para Oncologia Oftalmologica</t>
  </si>
  <si>
    <t>0905010060 OCI Avaliação Inicial Para Neuro Oftalmologica</t>
  </si>
  <si>
    <t>0905010078 OCI Exames Oftalmológicos Sob Sedação</t>
  </si>
  <si>
    <t>Sub Total - OCI Oftalmologia</t>
  </si>
  <si>
    <t xml:space="preserve"> </t>
  </si>
  <si>
    <t>Abril</t>
  </si>
  <si>
    <t>Maio</t>
  </si>
  <si>
    <t>Junho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</si>
</sst>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rgb="FF696969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rgb="FF696969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1" fillId="0" borderId="10" xfId="0" applyFont="1" applyBorder="1"/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11" xfId="0" applyFont="1" applyBorder="1" applyAlignment="1">
      <alignment horizontal="center" wrapText="1"/>
    </xf>
    <xf numFmtId="0" fontId="22" fillId="0" borderId="11" xfId="0" applyFont="1" applyBorder="1" applyAlignment="1">
      <alignment wrapText="1"/>
    </xf>
    <xf numFmtId="3" fontId="22" fillId="0" borderId="11" xfId="0" applyNumberFormat="1" applyFont="1" applyBorder="1" applyAlignment="1">
      <alignment horizontal="center" vertical="center" wrapText="1"/>
    </xf>
    <xf numFmtId="3" fontId="22" fillId="0" borderId="11" xfId="0" applyNumberFormat="1" applyFont="1" applyBorder="1" applyAlignment="1">
      <alignment horizontal="center" wrapText="1"/>
    </xf>
    <xf numFmtId="2" fontId="23" fillId="0" borderId="11" xfId="0" applyNumberFormat="1" applyFont="1" applyBorder="1" applyAlignment="1">
      <alignment horizontal="center" wrapText="1"/>
    </xf>
    <xf numFmtId="0" fontId="22" fillId="0" borderId="11" xfId="0" applyFont="1" applyBorder="1" applyAlignment="1">
      <alignment horizontal="center" vertical="center" wrapText="1"/>
    </xf>
    <xf numFmtId="3" fontId="23" fillId="0" borderId="11" xfId="0" applyNumberFormat="1" applyFont="1" applyBorder="1" applyAlignment="1">
      <alignment horizontal="center" wrapText="1"/>
    </xf>
    <xf numFmtId="0" fontId="22" fillId="0" borderId="0" xfId="0" applyFont="1" applyAlignment="1">
      <alignment wrapText="1"/>
    </xf>
    <xf numFmtId="0" fontId="22" fillId="0" borderId="11" xfId="0" applyFont="1" applyBorder="1" applyAlignment="1">
      <alignment horizontal="center" wrapText="1"/>
    </xf>
    <xf numFmtId="0" fontId="23" fillId="0" borderId="11" xfId="0" applyFont="1" applyBorder="1" applyAlignment="1">
      <alignment wrapText="1"/>
    </xf>
    <xf numFmtId="4" fontId="23" fillId="0" borderId="11" xfId="0" applyNumberFormat="1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23" fillId="0" borderId="14" xfId="0" applyFont="1" applyBorder="1" applyAlignment="1">
      <alignment horizontal="center" wrapText="1"/>
    </xf>
    <xf numFmtId="0" fontId="23" fillId="0" borderId="15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1" fillId="0" borderId="17" xfId="0" applyFont="1" applyBorder="1" applyAlignment="1">
      <alignment wrapText="1"/>
    </xf>
    <xf numFmtId="0" fontId="22" fillId="0" borderId="12" xfId="0" applyFont="1" applyBorder="1" applyAlignment="1">
      <alignment wrapText="1"/>
    </xf>
    <xf numFmtId="0" fontId="22" fillId="0" borderId="13" xfId="0" applyFont="1" applyBorder="1" applyAlignment="1">
      <alignment wrapText="1"/>
    </xf>
    <xf numFmtId="0" fontId="23" fillId="0" borderId="16" xfId="0" applyFont="1" applyBorder="1" applyAlignment="1">
      <alignment horizontal="center" wrapText="1"/>
    </xf>
    <xf numFmtId="0" fontId="24" fillId="0" borderId="17" xfId="0" applyFont="1" applyBorder="1" applyAlignment="1">
      <alignment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2" fillId="0" borderId="11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0" fontId="22" fillId="0" borderId="13" xfId="0" applyFont="1" applyBorder="1" applyAlignment="1">
      <alignment horizontal="left" vertical="top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31750</xdr:colOff>
      <xdr:row>1</xdr:row>
      <xdr:rowOff>165100</xdr:rowOff>
    </xdr:from>
    <xdr:to>
      <xdr:col>17</xdr:col>
      <xdr:colOff>482711</xdr:colOff>
      <xdr:row>3</xdr:row>
      <xdr:rowOff>222250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99FD7D-DEE5-40BA-A2D6-52EBC5B54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355600"/>
          <a:ext cx="450961" cy="43815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2</xdr:row>
      <xdr:rowOff>0</xdr:rowOff>
    </xdr:from>
    <xdr:to>
      <xdr:col>1</xdr:col>
      <xdr:colOff>60325</xdr:colOff>
      <xdr:row>3</xdr:row>
      <xdr:rowOff>149226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711EBAC3-FF8F-42BD-9475-69D7ED4EDB3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0"/>
          <a:ext cx="612775" cy="3397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94"/>
  <sheetViews>
    <sheetView showGridLines="0" tabSelected="1" topLeftCell="A37" zoomScaleNormal="100" workbookViewId="0">
      <selection activeCell="F91" sqref="F91"/>
    </sheetView>
  </sheetViews>
  <sheetFormatPr defaultColWidth="9.140625" defaultRowHeight="15" x14ac:dyDescent="0.25"/>
  <cols>
    <col min="1" max="1" width="9.140625" style="1"/>
    <col min="2" max="2" width="36.5703125" style="1" bestFit="1" customWidth="1"/>
    <col min="3" max="3" width="8.7109375" style="3" bestFit="1" customWidth="1"/>
    <col min="4" max="4" width="8.28515625" style="3" bestFit="1" customWidth="1"/>
    <col min="5" max="14" width="8.28515625" style="3" customWidth="1"/>
    <col min="15" max="15" width="11.28515625" style="3" customWidth="1"/>
    <col min="16" max="16" width="9.85546875" style="1" bestFit="1" customWidth="1"/>
    <col min="17" max="17" width="10.42578125" style="1" bestFit="1" customWidth="1"/>
    <col min="18" max="16384" width="9.140625" style="1"/>
  </cols>
  <sheetData>
    <row r="1" spans="2:18" ht="15" customHeight="1" x14ac:dyDescent="0.25">
      <c r="B1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2:18" ht="15" customHeight="1" x14ac:dyDescent="0.25">
      <c r="B2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2:18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8" ht="23.25" customHeight="1" x14ac:dyDescent="0.25">
      <c r="B4" s="29" t="s">
        <v>35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2:18" ht="15" customHeight="1" x14ac:dyDescent="0.25">
      <c r="C5" s="23">
        <v>2025</v>
      </c>
      <c r="D5" s="23"/>
      <c r="E5" s="23"/>
      <c r="F5" s="23"/>
      <c r="G5" s="23"/>
      <c r="H5" s="23"/>
      <c r="I5" s="23"/>
      <c r="J5"/>
      <c r="K5"/>
      <c r="L5"/>
      <c r="M5"/>
      <c r="N5"/>
      <c r="O5"/>
      <c r="P5"/>
      <c r="Q5"/>
      <c r="R5"/>
    </row>
    <row r="6" spans="2:18" ht="15" customHeight="1" thickBot="1" x14ac:dyDescent="0.3">
      <c r="B6" s="30"/>
      <c r="C6" s="30"/>
      <c r="D6" s="30"/>
      <c r="E6" s="5"/>
      <c r="F6" s="5"/>
      <c r="G6" s="5"/>
      <c r="H6" s="5"/>
      <c r="I6" s="5"/>
      <c r="J6" s="5"/>
      <c r="K6" s="5"/>
      <c r="L6" s="5"/>
      <c r="M6" s="5"/>
      <c r="N6" s="5"/>
    </row>
    <row r="7" spans="2:18" ht="20.100000000000001" customHeight="1" thickBot="1" x14ac:dyDescent="0.3">
      <c r="B7" s="6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8"/>
      <c r="Q7" s="8"/>
    </row>
    <row r="8" spans="2:18" ht="20.100000000000001" customHeight="1" thickBot="1" x14ac:dyDescent="0.3">
      <c r="B8" s="25"/>
      <c r="C8" s="21" t="s">
        <v>1</v>
      </c>
      <c r="D8" s="22"/>
      <c r="E8" s="21" t="s">
        <v>36</v>
      </c>
      <c r="F8" s="22"/>
      <c r="G8" s="21" t="s">
        <v>37</v>
      </c>
      <c r="H8" s="22"/>
      <c r="I8" s="21" t="s">
        <v>74</v>
      </c>
      <c r="J8" s="22"/>
      <c r="K8" s="21" t="s">
        <v>75</v>
      </c>
      <c r="L8" s="22"/>
      <c r="M8" s="21" t="s">
        <v>76</v>
      </c>
      <c r="N8" s="22"/>
      <c r="O8" s="21" t="s">
        <v>2</v>
      </c>
      <c r="P8" s="27"/>
      <c r="Q8" s="22"/>
    </row>
    <row r="9" spans="2:18" ht="20.100000000000001" customHeight="1" thickBot="1" x14ac:dyDescent="0.3">
      <c r="B9" s="26"/>
      <c r="C9" s="9" t="s">
        <v>3</v>
      </c>
      <c r="D9" s="9" t="s">
        <v>4</v>
      </c>
      <c r="E9" s="9" t="s">
        <v>3</v>
      </c>
      <c r="F9" s="9" t="s">
        <v>4</v>
      </c>
      <c r="G9" s="9" t="s">
        <v>3</v>
      </c>
      <c r="H9" s="9" t="s">
        <v>4</v>
      </c>
      <c r="I9" s="9" t="s">
        <v>3</v>
      </c>
      <c r="J9" s="9" t="s">
        <v>4</v>
      </c>
      <c r="K9" s="9" t="s">
        <v>3</v>
      </c>
      <c r="L9" s="9" t="s">
        <v>4</v>
      </c>
      <c r="M9" s="9" t="s">
        <v>3</v>
      </c>
      <c r="N9" s="9" t="s">
        <v>4</v>
      </c>
      <c r="O9" s="9" t="s">
        <v>3</v>
      </c>
      <c r="P9" s="9" t="s">
        <v>4</v>
      </c>
      <c r="Q9" s="9" t="s">
        <v>5</v>
      </c>
    </row>
    <row r="10" spans="2:18" ht="20.100000000000001" customHeight="1" thickBot="1" x14ac:dyDescent="0.3">
      <c r="B10" s="10" t="s">
        <v>6</v>
      </c>
      <c r="C10" s="11">
        <v>1283</v>
      </c>
      <c r="D10" s="11">
        <v>1160</v>
      </c>
      <c r="E10" s="11">
        <v>764</v>
      </c>
      <c r="F10" s="11">
        <v>1040</v>
      </c>
      <c r="G10" s="11">
        <v>764</v>
      </c>
      <c r="H10" s="11">
        <v>914</v>
      </c>
      <c r="I10" s="11">
        <v>764</v>
      </c>
      <c r="J10" s="11">
        <v>1220</v>
      </c>
      <c r="K10" s="11">
        <v>764</v>
      </c>
      <c r="L10" s="11">
        <v>1206</v>
      </c>
      <c r="M10" s="11">
        <v>764</v>
      </c>
      <c r="N10" s="11">
        <v>1357</v>
      </c>
      <c r="O10" s="12">
        <f t="shared" ref="O10:P13" si="0">C10+E10+G10+I10+K10+M10</f>
        <v>5103</v>
      </c>
      <c r="P10" s="12">
        <f t="shared" si="0"/>
        <v>6897</v>
      </c>
      <c r="Q10" s="13">
        <v>35.159999999999997</v>
      </c>
    </row>
    <row r="11" spans="2:18" ht="20.100000000000001" customHeight="1" thickBot="1" x14ac:dyDescent="0.3">
      <c r="B11" s="10" t="s">
        <v>7</v>
      </c>
      <c r="C11" s="14">
        <v>351</v>
      </c>
      <c r="D11" s="14">
        <v>352</v>
      </c>
      <c r="E11" s="14">
        <v>351</v>
      </c>
      <c r="F11" s="14">
        <v>217</v>
      </c>
      <c r="G11" s="14">
        <v>351</v>
      </c>
      <c r="H11" s="14">
        <v>321</v>
      </c>
      <c r="I11" s="14">
        <v>351</v>
      </c>
      <c r="J11" s="14">
        <v>528</v>
      </c>
      <c r="K11" s="14">
        <v>351</v>
      </c>
      <c r="L11" s="14">
        <v>729</v>
      </c>
      <c r="M11" s="14">
        <v>351</v>
      </c>
      <c r="N11" s="14">
        <v>644</v>
      </c>
      <c r="O11" s="12">
        <f t="shared" si="0"/>
        <v>2106</v>
      </c>
      <c r="P11" s="12">
        <f t="shared" si="0"/>
        <v>2791</v>
      </c>
      <c r="Q11" s="13">
        <v>32.53</v>
      </c>
    </row>
    <row r="12" spans="2:18" ht="20.100000000000001" customHeight="1" thickBot="1" x14ac:dyDescent="0.3">
      <c r="B12" s="10" t="s">
        <v>8</v>
      </c>
      <c r="C12" s="11">
        <v>1751</v>
      </c>
      <c r="D12" s="11">
        <v>1541</v>
      </c>
      <c r="E12" s="11">
        <v>1232</v>
      </c>
      <c r="F12" s="11">
        <v>1864</v>
      </c>
      <c r="G12" s="11">
        <v>1232</v>
      </c>
      <c r="H12" s="11">
        <v>1625</v>
      </c>
      <c r="I12" s="11">
        <v>1232</v>
      </c>
      <c r="J12" s="11">
        <v>1898</v>
      </c>
      <c r="K12" s="11">
        <v>1232</v>
      </c>
      <c r="L12" s="11">
        <v>1849</v>
      </c>
      <c r="M12" s="11">
        <v>1232</v>
      </c>
      <c r="N12" s="11">
        <v>1656</v>
      </c>
      <c r="O12" s="12">
        <f t="shared" si="0"/>
        <v>7911</v>
      </c>
      <c r="P12" s="12">
        <f t="shared" si="0"/>
        <v>10433</v>
      </c>
      <c r="Q12" s="13">
        <v>31.88</v>
      </c>
    </row>
    <row r="13" spans="2:18" ht="20.100000000000001" customHeight="1" thickBot="1" x14ac:dyDescent="0.3">
      <c r="B13" s="10" t="s">
        <v>2</v>
      </c>
      <c r="C13" s="11">
        <f t="shared" ref="C13:D13" si="1">SUM(C10:C12)</f>
        <v>3385</v>
      </c>
      <c r="D13" s="11">
        <f t="shared" si="1"/>
        <v>3053</v>
      </c>
      <c r="E13" s="11">
        <f t="shared" ref="E13:F13" si="2">SUM(E10:E12)</f>
        <v>2347</v>
      </c>
      <c r="F13" s="11">
        <f t="shared" si="2"/>
        <v>3121</v>
      </c>
      <c r="G13" s="11">
        <f t="shared" ref="G13:H13" si="3">SUM(G10:G12)</f>
        <v>2347</v>
      </c>
      <c r="H13" s="11">
        <f t="shared" si="3"/>
        <v>2860</v>
      </c>
      <c r="I13" s="11">
        <f t="shared" ref="I13:J13" si="4">SUM(I10:I12)</f>
        <v>2347</v>
      </c>
      <c r="J13" s="11">
        <f t="shared" si="4"/>
        <v>3646</v>
      </c>
      <c r="K13" s="11">
        <f t="shared" ref="K13:L13" si="5">SUM(K10:K12)</f>
        <v>2347</v>
      </c>
      <c r="L13" s="11">
        <f t="shared" si="5"/>
        <v>3784</v>
      </c>
      <c r="M13" s="11">
        <f t="shared" ref="M13" si="6">SUM(M10:M12)</f>
        <v>2347</v>
      </c>
      <c r="N13" s="11">
        <f>SUM(N10:N12)</f>
        <v>3657</v>
      </c>
      <c r="O13" s="12">
        <f t="shared" si="0"/>
        <v>15120</v>
      </c>
      <c r="P13" s="12">
        <f t="shared" si="0"/>
        <v>20121</v>
      </c>
      <c r="Q13" s="9">
        <v>33.08</v>
      </c>
    </row>
    <row r="14" spans="2:18" ht="14.25" customHeight="1" x14ac:dyDescent="0.25">
      <c r="B14" s="1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8"/>
      <c r="Q14" s="8"/>
    </row>
    <row r="15" spans="2:18" ht="20.100000000000001" customHeight="1" thickBot="1" x14ac:dyDescent="0.3">
      <c r="B15" s="24" t="s">
        <v>9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8"/>
      <c r="Q15" s="8"/>
    </row>
    <row r="16" spans="2:18" ht="20.100000000000001" customHeight="1" thickBot="1" x14ac:dyDescent="0.3">
      <c r="B16" s="25"/>
      <c r="C16" s="21" t="s">
        <v>1</v>
      </c>
      <c r="D16" s="22"/>
      <c r="E16" s="21" t="s">
        <v>36</v>
      </c>
      <c r="F16" s="22"/>
      <c r="G16" s="21" t="s">
        <v>37</v>
      </c>
      <c r="H16" s="22"/>
      <c r="I16" s="21" t="s">
        <v>74</v>
      </c>
      <c r="J16" s="22"/>
      <c r="K16" s="21" t="s">
        <v>75</v>
      </c>
      <c r="L16" s="22"/>
      <c r="M16" s="21" t="s">
        <v>76</v>
      </c>
      <c r="N16" s="22"/>
      <c r="O16" s="21" t="s">
        <v>2</v>
      </c>
      <c r="P16" s="27"/>
      <c r="Q16" s="22"/>
    </row>
    <row r="17" spans="2:19" ht="20.100000000000001" customHeight="1" thickBot="1" x14ac:dyDescent="0.3">
      <c r="B17" s="26"/>
      <c r="C17" s="9" t="s">
        <v>3</v>
      </c>
      <c r="D17" s="9" t="s">
        <v>4</v>
      </c>
      <c r="E17" s="9" t="s">
        <v>3</v>
      </c>
      <c r="F17" s="9" t="s">
        <v>4</v>
      </c>
      <c r="G17" s="9" t="s">
        <v>3</v>
      </c>
      <c r="H17" s="9" t="s">
        <v>4</v>
      </c>
      <c r="I17" s="9" t="s">
        <v>3</v>
      </c>
      <c r="J17" s="9" t="s">
        <v>4</v>
      </c>
      <c r="K17" s="9" t="s">
        <v>3</v>
      </c>
      <c r="L17" s="9" t="s">
        <v>4</v>
      </c>
      <c r="M17" s="9" t="s">
        <v>3</v>
      </c>
      <c r="N17" s="9" t="s">
        <v>4</v>
      </c>
      <c r="O17" s="9" t="s">
        <v>3</v>
      </c>
      <c r="P17" s="9" t="s">
        <v>4</v>
      </c>
      <c r="Q17" s="9" t="s">
        <v>5</v>
      </c>
    </row>
    <row r="18" spans="2:19" ht="20.100000000000001" customHeight="1" thickBot="1" x14ac:dyDescent="0.3">
      <c r="B18" s="10" t="s">
        <v>10</v>
      </c>
      <c r="C18" s="11">
        <v>900</v>
      </c>
      <c r="D18" s="11">
        <v>1105</v>
      </c>
      <c r="E18" s="11">
        <v>900</v>
      </c>
      <c r="F18" s="11">
        <v>1001</v>
      </c>
      <c r="G18" s="11">
        <v>900</v>
      </c>
      <c r="H18" s="11">
        <v>1172</v>
      </c>
      <c r="I18" s="11">
        <v>900</v>
      </c>
      <c r="J18" s="11">
        <v>1274</v>
      </c>
      <c r="K18" s="11">
        <v>900</v>
      </c>
      <c r="L18" s="11">
        <v>1243</v>
      </c>
      <c r="M18" s="11">
        <v>900</v>
      </c>
      <c r="N18" s="11">
        <v>1068</v>
      </c>
      <c r="O18" s="12">
        <f>C18+E18+G18+I18+K18+M18</f>
        <v>5400</v>
      </c>
      <c r="P18" s="12">
        <f>D18+F18+H18+J18+L18+N18</f>
        <v>6863</v>
      </c>
      <c r="Q18" s="13">
        <v>27.09</v>
      </c>
    </row>
    <row r="19" spans="2:19" ht="20.100000000000001" customHeight="1" thickBot="1" x14ac:dyDescent="0.3">
      <c r="B19" s="10" t="s">
        <v>2</v>
      </c>
      <c r="C19" s="11">
        <f t="shared" ref="C19:H19" si="7">SUM(C18)</f>
        <v>900</v>
      </c>
      <c r="D19" s="11">
        <f t="shared" si="7"/>
        <v>1105</v>
      </c>
      <c r="E19" s="11">
        <f t="shared" si="7"/>
        <v>900</v>
      </c>
      <c r="F19" s="11">
        <f t="shared" si="7"/>
        <v>1001</v>
      </c>
      <c r="G19" s="11">
        <f t="shared" si="7"/>
        <v>900</v>
      </c>
      <c r="H19" s="11">
        <f t="shared" si="7"/>
        <v>1172</v>
      </c>
      <c r="I19" s="11">
        <f t="shared" ref="I19:J19" si="8">SUM(I18)</f>
        <v>900</v>
      </c>
      <c r="J19" s="11">
        <f t="shared" si="8"/>
        <v>1274</v>
      </c>
      <c r="K19" s="11">
        <f t="shared" ref="K19:L19" si="9">SUM(K18)</f>
        <v>900</v>
      </c>
      <c r="L19" s="11">
        <f t="shared" si="9"/>
        <v>1243</v>
      </c>
      <c r="M19" s="11">
        <f t="shared" ref="M19" si="10">SUM(M18)</f>
        <v>900</v>
      </c>
      <c r="N19" s="11">
        <f>SUM(N18)</f>
        <v>1068</v>
      </c>
      <c r="O19" s="12">
        <f>C19+E19+G19+I19+K19+M19</f>
        <v>5400</v>
      </c>
      <c r="P19" s="12">
        <f>D19+F19+H19+J19+L19+N19</f>
        <v>6863</v>
      </c>
      <c r="Q19" s="13">
        <v>27.09</v>
      </c>
    </row>
    <row r="20" spans="2:19" ht="13.5" customHeight="1" x14ac:dyDescent="0.25">
      <c r="B20" s="1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</row>
    <row r="21" spans="2:19" ht="20.100000000000001" customHeight="1" thickBot="1" x14ac:dyDescent="0.3">
      <c r="B21" s="24" t="s">
        <v>11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8"/>
      <c r="Q21" s="8"/>
    </row>
    <row r="22" spans="2:19" ht="20.100000000000001" customHeight="1" thickBot="1" x14ac:dyDescent="0.3">
      <c r="B22" s="25"/>
      <c r="C22" s="21" t="s">
        <v>1</v>
      </c>
      <c r="D22" s="22"/>
      <c r="E22" s="21" t="s">
        <v>36</v>
      </c>
      <c r="F22" s="22"/>
      <c r="G22" s="21" t="s">
        <v>37</v>
      </c>
      <c r="H22" s="22"/>
      <c r="I22" s="21" t="s">
        <v>74</v>
      </c>
      <c r="J22" s="22"/>
      <c r="K22" s="21" t="s">
        <v>75</v>
      </c>
      <c r="L22" s="22"/>
      <c r="M22" s="21" t="s">
        <v>76</v>
      </c>
      <c r="N22" s="22"/>
      <c r="O22" s="21" t="s">
        <v>2</v>
      </c>
      <c r="P22" s="27"/>
      <c r="Q22" s="22"/>
    </row>
    <row r="23" spans="2:19" ht="20.100000000000001" customHeight="1" thickBot="1" x14ac:dyDescent="0.3">
      <c r="B23" s="26"/>
      <c r="C23" s="9" t="s">
        <v>3</v>
      </c>
      <c r="D23" s="9" t="s">
        <v>4</v>
      </c>
      <c r="E23" s="9" t="s">
        <v>3</v>
      </c>
      <c r="F23" s="9" t="s">
        <v>4</v>
      </c>
      <c r="G23" s="9" t="s">
        <v>3</v>
      </c>
      <c r="H23" s="9" t="s">
        <v>4</v>
      </c>
      <c r="I23" s="9" t="s">
        <v>3</v>
      </c>
      <c r="J23" s="9" t="s">
        <v>4</v>
      </c>
      <c r="K23" s="9" t="s">
        <v>3</v>
      </c>
      <c r="L23" s="9" t="s">
        <v>4</v>
      </c>
      <c r="M23" s="9" t="s">
        <v>3</v>
      </c>
      <c r="N23" s="9" t="s">
        <v>4</v>
      </c>
      <c r="O23" s="9" t="s">
        <v>3</v>
      </c>
      <c r="P23" s="9" t="s">
        <v>4</v>
      </c>
      <c r="Q23" s="9" t="s">
        <v>5</v>
      </c>
    </row>
    <row r="24" spans="2:19" ht="20.100000000000001" customHeight="1" thickBot="1" x14ac:dyDescent="0.3">
      <c r="B24" s="10" t="s">
        <v>12</v>
      </c>
      <c r="C24" s="17">
        <v>90</v>
      </c>
      <c r="D24" s="17">
        <v>110</v>
      </c>
      <c r="E24" s="17">
        <v>90</v>
      </c>
      <c r="F24" s="17">
        <v>68</v>
      </c>
      <c r="G24" s="17">
        <v>90</v>
      </c>
      <c r="H24" s="17">
        <v>112</v>
      </c>
      <c r="I24" s="17">
        <v>90</v>
      </c>
      <c r="J24" s="17">
        <v>93</v>
      </c>
      <c r="K24" s="17">
        <v>90</v>
      </c>
      <c r="L24" s="17">
        <v>73</v>
      </c>
      <c r="M24" s="17">
        <v>90</v>
      </c>
      <c r="N24" s="17">
        <v>99</v>
      </c>
      <c r="O24" s="12">
        <f>C24+E24+G24+I24+K24+M24</f>
        <v>540</v>
      </c>
      <c r="P24" s="12">
        <f>D24+F24+H24+J24+L24+N24</f>
        <v>555</v>
      </c>
      <c r="Q24" s="13">
        <v>2.78</v>
      </c>
    </row>
    <row r="25" spans="2:19" ht="20.100000000000001" customHeight="1" thickBot="1" x14ac:dyDescent="0.3">
      <c r="B25" s="10" t="s">
        <v>2</v>
      </c>
      <c r="C25" s="17">
        <v>90</v>
      </c>
      <c r="D25" s="17">
        <v>110</v>
      </c>
      <c r="E25" s="17">
        <v>90</v>
      </c>
      <c r="F25" s="17">
        <v>68</v>
      </c>
      <c r="G25" s="17">
        <v>90</v>
      </c>
      <c r="H25" s="17">
        <v>112</v>
      </c>
      <c r="I25" s="17">
        <v>90</v>
      </c>
      <c r="J25" s="17">
        <v>93</v>
      </c>
      <c r="K25" s="17">
        <v>90</v>
      </c>
      <c r="L25" s="17">
        <v>73</v>
      </c>
      <c r="M25" s="17">
        <v>90</v>
      </c>
      <c r="N25" s="17">
        <f>SUM(N24)</f>
        <v>99</v>
      </c>
      <c r="O25" s="12">
        <f>C25+E25+G25+I25+K25+M25</f>
        <v>540</v>
      </c>
      <c r="P25" s="12">
        <f>D25+F25+H25+J25+L25+N25</f>
        <v>555</v>
      </c>
      <c r="Q25" s="13">
        <v>2.78</v>
      </c>
    </row>
    <row r="26" spans="2:19" ht="9.75" customHeight="1" x14ac:dyDescent="0.25">
      <c r="B26" s="1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8"/>
      <c r="Q26" s="8"/>
    </row>
    <row r="27" spans="2:19" ht="20.100000000000001" customHeight="1" thickBot="1" x14ac:dyDescent="0.3">
      <c r="B27" s="24" t="s">
        <v>13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8"/>
      <c r="Q27" s="8"/>
      <c r="S27" s="1" t="s">
        <v>73</v>
      </c>
    </row>
    <row r="28" spans="2:19" ht="20.100000000000001" customHeight="1" thickBot="1" x14ac:dyDescent="0.3">
      <c r="B28" s="25"/>
      <c r="C28" s="21" t="s">
        <v>1</v>
      </c>
      <c r="D28" s="22"/>
      <c r="E28" s="21" t="s">
        <v>36</v>
      </c>
      <c r="F28" s="22"/>
      <c r="G28" s="21" t="s">
        <v>37</v>
      </c>
      <c r="H28" s="22"/>
      <c r="I28" s="21" t="s">
        <v>74</v>
      </c>
      <c r="J28" s="22"/>
      <c r="K28" s="21" t="s">
        <v>75</v>
      </c>
      <c r="L28" s="22"/>
      <c r="M28" s="21" t="s">
        <v>76</v>
      </c>
      <c r="N28" s="22"/>
      <c r="O28" s="21" t="s">
        <v>2</v>
      </c>
      <c r="P28" s="27"/>
      <c r="Q28" s="22"/>
    </row>
    <row r="29" spans="2:19" ht="20.100000000000001" customHeight="1" thickBot="1" x14ac:dyDescent="0.3">
      <c r="B29" s="26"/>
      <c r="C29" s="9" t="s">
        <v>3</v>
      </c>
      <c r="D29" s="9" t="s">
        <v>4</v>
      </c>
      <c r="E29" s="9" t="s">
        <v>3</v>
      </c>
      <c r="F29" s="9" t="s">
        <v>4</v>
      </c>
      <c r="G29" s="9" t="s">
        <v>3</v>
      </c>
      <c r="H29" s="9" t="s">
        <v>4</v>
      </c>
      <c r="I29" s="9" t="s">
        <v>3</v>
      </c>
      <c r="J29" s="9" t="s">
        <v>4</v>
      </c>
      <c r="K29" s="9" t="s">
        <v>3</v>
      </c>
      <c r="L29" s="9" t="s">
        <v>4</v>
      </c>
      <c r="M29" s="9" t="s">
        <v>3</v>
      </c>
      <c r="N29" s="9" t="s">
        <v>4</v>
      </c>
      <c r="O29" s="9" t="s">
        <v>3</v>
      </c>
      <c r="P29" s="9" t="s">
        <v>4</v>
      </c>
      <c r="Q29" s="9" t="s">
        <v>5</v>
      </c>
    </row>
    <row r="30" spans="2:19" ht="20.100000000000001" customHeight="1" thickBot="1" x14ac:dyDescent="0.3">
      <c r="B30" s="10" t="s">
        <v>14</v>
      </c>
      <c r="C30" s="17">
        <v>170</v>
      </c>
      <c r="D30" s="17">
        <v>166</v>
      </c>
      <c r="E30" s="17">
        <v>170</v>
      </c>
      <c r="F30" s="17">
        <v>162</v>
      </c>
      <c r="G30" s="17">
        <v>170</v>
      </c>
      <c r="H30" s="17">
        <v>183</v>
      </c>
      <c r="I30" s="17">
        <v>170</v>
      </c>
      <c r="J30" s="17">
        <v>154</v>
      </c>
      <c r="K30" s="17">
        <v>170</v>
      </c>
      <c r="L30" s="17">
        <v>204</v>
      </c>
      <c r="M30" s="17">
        <v>170</v>
      </c>
      <c r="N30" s="17">
        <v>151</v>
      </c>
      <c r="O30" s="12">
        <f>C30+E30+G30+I30+K30+M30</f>
        <v>1020</v>
      </c>
      <c r="P30" s="12">
        <f>D30+F30+H30+J30+L30+N30</f>
        <v>1020</v>
      </c>
      <c r="Q30" s="13">
        <v>0</v>
      </c>
    </row>
    <row r="31" spans="2:19" ht="20.100000000000001" customHeight="1" thickBot="1" x14ac:dyDescent="0.3">
      <c r="B31" s="10" t="s">
        <v>2</v>
      </c>
      <c r="C31" s="17">
        <v>170</v>
      </c>
      <c r="D31" s="17">
        <v>166</v>
      </c>
      <c r="E31" s="17">
        <v>170</v>
      </c>
      <c r="F31" s="17">
        <v>162</v>
      </c>
      <c r="G31" s="17">
        <v>170</v>
      </c>
      <c r="H31" s="17">
        <v>183</v>
      </c>
      <c r="I31" s="17">
        <v>170</v>
      </c>
      <c r="J31" s="17">
        <v>154</v>
      </c>
      <c r="K31" s="17">
        <v>170</v>
      </c>
      <c r="L31" s="17">
        <v>204</v>
      </c>
      <c r="M31" s="17">
        <v>170</v>
      </c>
      <c r="N31" s="17">
        <f>SUM(N30)</f>
        <v>151</v>
      </c>
      <c r="O31" s="12">
        <f>C31+E31+G31+I31+K31+M31</f>
        <v>1020</v>
      </c>
      <c r="P31" s="12">
        <f>D31+F31+H31+J31+L31+N31</f>
        <v>1020</v>
      </c>
      <c r="Q31" s="13">
        <v>0</v>
      </c>
    </row>
    <row r="32" spans="2:19" ht="11.25" customHeight="1" x14ac:dyDescent="0.25">
      <c r="B32" s="1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8"/>
      <c r="Q32" s="8"/>
    </row>
    <row r="33" spans="2:17" ht="20.100000000000001" customHeight="1" thickBot="1" x14ac:dyDescent="0.3">
      <c r="B33" s="24" t="s">
        <v>15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8"/>
      <c r="Q33" s="8"/>
    </row>
    <row r="34" spans="2:17" ht="20.100000000000001" customHeight="1" thickBot="1" x14ac:dyDescent="0.3">
      <c r="B34" s="25"/>
      <c r="C34" s="21" t="s">
        <v>1</v>
      </c>
      <c r="D34" s="22"/>
      <c r="E34" s="21" t="s">
        <v>36</v>
      </c>
      <c r="F34" s="22"/>
      <c r="G34" s="21" t="s">
        <v>37</v>
      </c>
      <c r="H34" s="22"/>
      <c r="I34" s="21" t="s">
        <v>74</v>
      </c>
      <c r="J34" s="22"/>
      <c r="K34" s="21" t="s">
        <v>75</v>
      </c>
      <c r="L34" s="22"/>
      <c r="M34" s="21" t="s">
        <v>76</v>
      </c>
      <c r="N34" s="22"/>
      <c r="O34" s="21" t="s">
        <v>2</v>
      </c>
      <c r="P34" s="27"/>
      <c r="Q34" s="22"/>
    </row>
    <row r="35" spans="2:17" ht="20.100000000000001" customHeight="1" thickBot="1" x14ac:dyDescent="0.3">
      <c r="B35" s="26"/>
      <c r="C35" s="9" t="s">
        <v>3</v>
      </c>
      <c r="D35" s="9" t="s">
        <v>4</v>
      </c>
      <c r="E35" s="9" t="s">
        <v>3</v>
      </c>
      <c r="F35" s="9" t="s">
        <v>4</v>
      </c>
      <c r="G35" s="9" t="s">
        <v>3</v>
      </c>
      <c r="H35" s="9" t="s">
        <v>4</v>
      </c>
      <c r="I35" s="9" t="s">
        <v>3</v>
      </c>
      <c r="J35" s="9" t="s">
        <v>4</v>
      </c>
      <c r="K35" s="9" t="s">
        <v>3</v>
      </c>
      <c r="L35" s="9" t="s">
        <v>4</v>
      </c>
      <c r="M35" s="9" t="s">
        <v>3</v>
      </c>
      <c r="N35" s="9" t="s">
        <v>4</v>
      </c>
      <c r="O35" s="9" t="s">
        <v>3</v>
      </c>
      <c r="P35" s="9" t="s">
        <v>4</v>
      </c>
      <c r="Q35" s="9" t="s">
        <v>5</v>
      </c>
    </row>
    <row r="36" spans="2:17" ht="20.100000000000001" customHeight="1" thickBot="1" x14ac:dyDescent="0.3">
      <c r="B36" s="10" t="s">
        <v>16</v>
      </c>
      <c r="C36" s="17">
        <v>192</v>
      </c>
      <c r="D36" s="17">
        <v>213</v>
      </c>
      <c r="E36" s="17">
        <v>188</v>
      </c>
      <c r="F36" s="17">
        <v>154</v>
      </c>
      <c r="G36" s="17">
        <v>188</v>
      </c>
      <c r="H36" s="17">
        <v>54</v>
      </c>
      <c r="I36" s="17">
        <v>188</v>
      </c>
      <c r="J36" s="17">
        <v>197</v>
      </c>
      <c r="K36" s="17">
        <v>188</v>
      </c>
      <c r="L36" s="17">
        <v>171</v>
      </c>
      <c r="M36" s="17">
        <v>188</v>
      </c>
      <c r="N36" s="17">
        <v>286</v>
      </c>
      <c r="O36" s="12">
        <f t="shared" ref="O36:O54" si="11">C36+E36+G36+I36+K36+M36</f>
        <v>1132</v>
      </c>
      <c r="P36" s="12">
        <f t="shared" ref="P36:P54" si="12">D36+F36+H36+J36+L36+N36</f>
        <v>1075</v>
      </c>
      <c r="Q36" s="13">
        <v>-5.04</v>
      </c>
    </row>
    <row r="37" spans="2:17" ht="20.100000000000001" customHeight="1" thickBot="1" x14ac:dyDescent="0.3">
      <c r="B37" s="10" t="s">
        <v>17</v>
      </c>
      <c r="C37" s="17">
        <v>208</v>
      </c>
      <c r="D37" s="17">
        <v>0</v>
      </c>
      <c r="E37" s="17">
        <v>208</v>
      </c>
      <c r="F37" s="17">
        <v>0</v>
      </c>
      <c r="G37" s="17">
        <v>208</v>
      </c>
      <c r="H37" s="17">
        <v>0</v>
      </c>
      <c r="I37" s="17">
        <v>208</v>
      </c>
      <c r="J37" s="17">
        <v>169</v>
      </c>
      <c r="K37" s="17">
        <v>208</v>
      </c>
      <c r="L37" s="17">
        <v>298</v>
      </c>
      <c r="M37" s="17">
        <v>208</v>
      </c>
      <c r="N37" s="17">
        <v>277</v>
      </c>
      <c r="O37" s="12">
        <f t="shared" si="11"/>
        <v>1248</v>
      </c>
      <c r="P37" s="12">
        <f t="shared" si="12"/>
        <v>744</v>
      </c>
      <c r="Q37" s="13">
        <v>-40.380000000000003</v>
      </c>
    </row>
    <row r="38" spans="2:17" ht="20.100000000000001" customHeight="1" thickBot="1" x14ac:dyDescent="0.3">
      <c r="B38" s="18" t="s">
        <v>18</v>
      </c>
      <c r="C38" s="9">
        <f>SUM(C36:C37)</f>
        <v>400</v>
      </c>
      <c r="D38" s="9">
        <f>SUM(D36:D37)</f>
        <v>213</v>
      </c>
      <c r="E38" s="9">
        <v>396</v>
      </c>
      <c r="F38" s="9">
        <f>SUM(F36:F37)</f>
        <v>154</v>
      </c>
      <c r="G38" s="9">
        <v>396</v>
      </c>
      <c r="H38" s="9">
        <f>SUM(H36:H37)</f>
        <v>54</v>
      </c>
      <c r="I38" s="9">
        <v>396</v>
      </c>
      <c r="J38" s="9">
        <f>SUM(J36:J37)</f>
        <v>366</v>
      </c>
      <c r="K38" s="9">
        <v>396</v>
      </c>
      <c r="L38" s="9">
        <f>SUM(L36:L37)</f>
        <v>469</v>
      </c>
      <c r="M38" s="9">
        <v>396</v>
      </c>
      <c r="N38" s="9">
        <f>SUM(N36:N37)</f>
        <v>563</v>
      </c>
      <c r="O38" s="12">
        <f t="shared" si="11"/>
        <v>2380</v>
      </c>
      <c r="P38" s="12">
        <f t="shared" si="12"/>
        <v>1819</v>
      </c>
      <c r="Q38" s="13">
        <v>-23.57</v>
      </c>
    </row>
    <row r="39" spans="2:17" ht="20.100000000000001" customHeight="1" thickBot="1" x14ac:dyDescent="0.3">
      <c r="B39" s="10" t="s">
        <v>19</v>
      </c>
      <c r="C39" s="17">
        <v>48</v>
      </c>
      <c r="D39" s="17">
        <v>57</v>
      </c>
      <c r="E39" s="17">
        <v>32</v>
      </c>
      <c r="F39" s="17">
        <v>14</v>
      </c>
      <c r="G39" s="17">
        <v>32</v>
      </c>
      <c r="H39" s="17">
        <v>27</v>
      </c>
      <c r="I39" s="17">
        <v>32</v>
      </c>
      <c r="J39" s="17">
        <v>0</v>
      </c>
      <c r="K39" s="17">
        <v>32</v>
      </c>
      <c r="L39" s="17">
        <v>0</v>
      </c>
      <c r="M39" s="17">
        <v>32</v>
      </c>
      <c r="N39" s="17">
        <v>0</v>
      </c>
      <c r="O39" s="12">
        <f t="shared" si="11"/>
        <v>208</v>
      </c>
      <c r="P39" s="12">
        <f t="shared" si="12"/>
        <v>98</v>
      </c>
      <c r="Q39" s="13">
        <v>-52.88</v>
      </c>
    </row>
    <row r="40" spans="2:17" ht="20.100000000000001" customHeight="1" thickBot="1" x14ac:dyDescent="0.3">
      <c r="B40" s="10" t="s">
        <v>20</v>
      </c>
      <c r="C40" s="17">
        <v>72</v>
      </c>
      <c r="D40" s="17">
        <v>59</v>
      </c>
      <c r="E40" s="17">
        <v>72</v>
      </c>
      <c r="F40" s="17">
        <v>54</v>
      </c>
      <c r="G40" s="17">
        <v>72</v>
      </c>
      <c r="H40" s="17">
        <v>57</v>
      </c>
      <c r="I40" s="17">
        <v>72</v>
      </c>
      <c r="J40" s="17">
        <v>66</v>
      </c>
      <c r="K40" s="17">
        <v>72</v>
      </c>
      <c r="L40" s="17">
        <v>43</v>
      </c>
      <c r="M40" s="17">
        <v>72</v>
      </c>
      <c r="N40" s="17">
        <v>86</v>
      </c>
      <c r="O40" s="12">
        <f t="shared" si="11"/>
        <v>432</v>
      </c>
      <c r="P40" s="12">
        <f t="shared" si="12"/>
        <v>365</v>
      </c>
      <c r="Q40" s="13">
        <v>-15.51</v>
      </c>
    </row>
    <row r="41" spans="2:17" ht="20.100000000000001" customHeight="1" thickBot="1" x14ac:dyDescent="0.3">
      <c r="B41" s="10" t="s">
        <v>21</v>
      </c>
      <c r="C41" s="17">
        <v>240</v>
      </c>
      <c r="D41" s="17">
        <v>360</v>
      </c>
      <c r="E41" s="17">
        <v>128</v>
      </c>
      <c r="F41" s="17">
        <v>203</v>
      </c>
      <c r="G41" s="17">
        <v>128</v>
      </c>
      <c r="H41" s="17">
        <v>329</v>
      </c>
      <c r="I41" s="17">
        <v>128</v>
      </c>
      <c r="J41" s="17">
        <v>361</v>
      </c>
      <c r="K41" s="17">
        <v>128</v>
      </c>
      <c r="L41" s="17">
        <v>286</v>
      </c>
      <c r="M41" s="17">
        <v>128</v>
      </c>
      <c r="N41" s="17">
        <v>337</v>
      </c>
      <c r="O41" s="12">
        <f t="shared" si="11"/>
        <v>880</v>
      </c>
      <c r="P41" s="12">
        <f t="shared" si="12"/>
        <v>1876</v>
      </c>
      <c r="Q41" s="13">
        <v>113.18</v>
      </c>
    </row>
    <row r="42" spans="2:17" ht="20.100000000000001" customHeight="1" thickBot="1" x14ac:dyDescent="0.3">
      <c r="B42" s="18" t="s">
        <v>22</v>
      </c>
      <c r="C42" s="9">
        <f t="shared" ref="C42:H42" si="13">SUM(C39:C41)</f>
        <v>360</v>
      </c>
      <c r="D42" s="9">
        <f t="shared" si="13"/>
        <v>476</v>
      </c>
      <c r="E42" s="9">
        <f t="shared" si="13"/>
        <v>232</v>
      </c>
      <c r="F42" s="9">
        <f t="shared" si="13"/>
        <v>271</v>
      </c>
      <c r="G42" s="9">
        <f t="shared" si="13"/>
        <v>232</v>
      </c>
      <c r="H42" s="9">
        <f t="shared" si="13"/>
        <v>413</v>
      </c>
      <c r="I42" s="9">
        <f t="shared" ref="I42:J42" si="14">SUM(I39:I41)</f>
        <v>232</v>
      </c>
      <c r="J42" s="9">
        <f t="shared" si="14"/>
        <v>427</v>
      </c>
      <c r="K42" s="9">
        <f t="shared" ref="K42:L42" si="15">SUM(K39:K41)</f>
        <v>232</v>
      </c>
      <c r="L42" s="9">
        <f t="shared" si="15"/>
        <v>329</v>
      </c>
      <c r="M42" s="9">
        <f t="shared" ref="M42" si="16">SUM(M39:M41)</f>
        <v>232</v>
      </c>
      <c r="N42" s="9">
        <f>SUM(N39:N41)</f>
        <v>423</v>
      </c>
      <c r="O42" s="12">
        <f t="shared" si="11"/>
        <v>1520</v>
      </c>
      <c r="P42" s="12">
        <f t="shared" si="12"/>
        <v>2339</v>
      </c>
      <c r="Q42" s="13">
        <v>53.88</v>
      </c>
    </row>
    <row r="43" spans="2:17" ht="20.100000000000001" customHeight="1" thickBot="1" x14ac:dyDescent="0.3">
      <c r="B43" s="10" t="s">
        <v>23</v>
      </c>
      <c r="C43" s="17">
        <v>103</v>
      </c>
      <c r="D43" s="17">
        <v>91</v>
      </c>
      <c r="E43" s="17">
        <v>81</v>
      </c>
      <c r="F43" s="17">
        <v>47</v>
      </c>
      <c r="G43" s="17">
        <v>81</v>
      </c>
      <c r="H43" s="17">
        <v>95</v>
      </c>
      <c r="I43" s="17">
        <v>81</v>
      </c>
      <c r="J43" s="17">
        <v>92</v>
      </c>
      <c r="K43" s="17">
        <v>81</v>
      </c>
      <c r="L43" s="17">
        <v>107</v>
      </c>
      <c r="M43" s="17">
        <v>81</v>
      </c>
      <c r="N43" s="17">
        <v>114</v>
      </c>
      <c r="O43" s="12">
        <f t="shared" si="11"/>
        <v>508</v>
      </c>
      <c r="P43" s="12">
        <f t="shared" si="12"/>
        <v>546</v>
      </c>
      <c r="Q43" s="9">
        <v>7.48</v>
      </c>
    </row>
    <row r="44" spans="2:17" ht="20.100000000000001" customHeight="1" thickBot="1" x14ac:dyDescent="0.3">
      <c r="B44" s="10" t="s">
        <v>24</v>
      </c>
      <c r="C44" s="17">
        <v>48</v>
      </c>
      <c r="D44" s="17">
        <v>46</v>
      </c>
      <c r="E44" s="17">
        <v>26</v>
      </c>
      <c r="F44" s="17">
        <v>23</v>
      </c>
      <c r="G44" s="17">
        <v>26</v>
      </c>
      <c r="H44" s="17">
        <v>35</v>
      </c>
      <c r="I44" s="17">
        <v>26</v>
      </c>
      <c r="J44" s="17">
        <v>32</v>
      </c>
      <c r="K44" s="17">
        <v>26</v>
      </c>
      <c r="L44" s="17">
        <v>32</v>
      </c>
      <c r="M44" s="17">
        <v>26</v>
      </c>
      <c r="N44" s="17">
        <v>11</v>
      </c>
      <c r="O44" s="12">
        <f t="shared" si="11"/>
        <v>178</v>
      </c>
      <c r="P44" s="12">
        <f t="shared" si="12"/>
        <v>179</v>
      </c>
      <c r="Q44" s="13">
        <v>0.56000000000000005</v>
      </c>
    </row>
    <row r="45" spans="2:17" ht="20.100000000000001" customHeight="1" thickBot="1" x14ac:dyDescent="0.3">
      <c r="B45" s="10" t="s">
        <v>25</v>
      </c>
      <c r="C45" s="17">
        <v>34</v>
      </c>
      <c r="D45" s="17">
        <v>24</v>
      </c>
      <c r="E45" s="17">
        <v>34</v>
      </c>
      <c r="F45" s="17">
        <v>54</v>
      </c>
      <c r="G45" s="17">
        <v>34</v>
      </c>
      <c r="H45" s="17">
        <v>45</v>
      </c>
      <c r="I45" s="17">
        <v>34</v>
      </c>
      <c r="J45" s="17">
        <v>23</v>
      </c>
      <c r="K45" s="17">
        <v>34</v>
      </c>
      <c r="L45" s="17">
        <v>36</v>
      </c>
      <c r="M45" s="17">
        <v>34</v>
      </c>
      <c r="N45" s="17">
        <v>54</v>
      </c>
      <c r="O45" s="12">
        <f t="shared" si="11"/>
        <v>204</v>
      </c>
      <c r="P45" s="12">
        <f t="shared" si="12"/>
        <v>236</v>
      </c>
      <c r="Q45" s="13">
        <v>15.69</v>
      </c>
    </row>
    <row r="46" spans="2:17" ht="20.100000000000001" customHeight="1" thickBot="1" x14ac:dyDescent="0.3">
      <c r="B46" s="18" t="s">
        <v>26</v>
      </c>
      <c r="C46" s="9">
        <f t="shared" ref="C46:H46" si="17">SUM(C43:C45)</f>
        <v>185</v>
      </c>
      <c r="D46" s="9">
        <f t="shared" si="17"/>
        <v>161</v>
      </c>
      <c r="E46" s="9">
        <f t="shared" si="17"/>
        <v>141</v>
      </c>
      <c r="F46" s="9">
        <f t="shared" si="17"/>
        <v>124</v>
      </c>
      <c r="G46" s="9">
        <f t="shared" si="17"/>
        <v>141</v>
      </c>
      <c r="H46" s="9">
        <f t="shared" si="17"/>
        <v>175</v>
      </c>
      <c r="I46" s="9">
        <f t="shared" ref="I46:J46" si="18">SUM(I43:I45)</f>
        <v>141</v>
      </c>
      <c r="J46" s="9">
        <f t="shared" si="18"/>
        <v>147</v>
      </c>
      <c r="K46" s="9">
        <f t="shared" ref="K46:L46" si="19">SUM(K43:K45)</f>
        <v>141</v>
      </c>
      <c r="L46" s="9">
        <f t="shared" si="19"/>
        <v>175</v>
      </c>
      <c r="M46" s="9">
        <f t="shared" ref="M46" si="20">SUM(M43:M45)</f>
        <v>141</v>
      </c>
      <c r="N46" s="9">
        <f>SUM(N43:N45)</f>
        <v>179</v>
      </c>
      <c r="O46" s="12">
        <f t="shared" si="11"/>
        <v>890</v>
      </c>
      <c r="P46" s="12">
        <f t="shared" si="12"/>
        <v>961</v>
      </c>
      <c r="Q46" s="13">
        <v>7.98</v>
      </c>
    </row>
    <row r="47" spans="2:17" ht="27" thickBot="1" x14ac:dyDescent="0.3">
      <c r="B47" s="10" t="s">
        <v>27</v>
      </c>
      <c r="C47" s="17">
        <v>206</v>
      </c>
      <c r="D47" s="17">
        <v>174</v>
      </c>
      <c r="E47" s="17">
        <v>184</v>
      </c>
      <c r="F47" s="17">
        <v>96</v>
      </c>
      <c r="G47" s="17">
        <v>184</v>
      </c>
      <c r="H47" s="17">
        <v>139</v>
      </c>
      <c r="I47" s="17">
        <v>184</v>
      </c>
      <c r="J47" s="17">
        <v>139</v>
      </c>
      <c r="K47" s="17">
        <v>184</v>
      </c>
      <c r="L47" s="17">
        <v>209</v>
      </c>
      <c r="M47" s="17">
        <v>184</v>
      </c>
      <c r="N47" s="17">
        <v>301</v>
      </c>
      <c r="O47" s="12">
        <f t="shared" si="11"/>
        <v>1126</v>
      </c>
      <c r="P47" s="12">
        <f t="shared" si="12"/>
        <v>1058</v>
      </c>
      <c r="Q47" s="13">
        <v>-6.04</v>
      </c>
    </row>
    <row r="48" spans="2:17" ht="20.100000000000001" customHeight="1" thickBot="1" x14ac:dyDescent="0.3">
      <c r="B48" s="10" t="s">
        <v>28</v>
      </c>
      <c r="C48" s="17">
        <v>16</v>
      </c>
      <c r="D48" s="17">
        <v>12</v>
      </c>
      <c r="E48" s="17">
        <v>16</v>
      </c>
      <c r="F48" s="17">
        <v>10</v>
      </c>
      <c r="G48" s="17">
        <v>16</v>
      </c>
      <c r="H48" s="17">
        <v>10</v>
      </c>
      <c r="I48" s="17">
        <v>16</v>
      </c>
      <c r="J48" s="17">
        <v>6</v>
      </c>
      <c r="K48" s="17">
        <v>16</v>
      </c>
      <c r="L48" s="17">
        <v>10</v>
      </c>
      <c r="M48" s="17">
        <v>16</v>
      </c>
      <c r="N48" s="17">
        <v>8</v>
      </c>
      <c r="O48" s="12">
        <f t="shared" si="11"/>
        <v>96</v>
      </c>
      <c r="P48" s="12">
        <f t="shared" si="12"/>
        <v>56</v>
      </c>
      <c r="Q48" s="13">
        <v>-41.67</v>
      </c>
    </row>
    <row r="49" spans="2:28" ht="20.100000000000001" customHeight="1" thickBot="1" x14ac:dyDescent="0.3">
      <c r="B49" s="10" t="s">
        <v>29</v>
      </c>
      <c r="C49" s="17">
        <v>13</v>
      </c>
      <c r="D49" s="17">
        <v>37</v>
      </c>
      <c r="E49" s="17">
        <v>13</v>
      </c>
      <c r="F49" s="17">
        <v>51</v>
      </c>
      <c r="G49" s="17">
        <v>13</v>
      </c>
      <c r="H49" s="17">
        <v>41</v>
      </c>
      <c r="I49" s="17">
        <v>13</v>
      </c>
      <c r="J49" s="17">
        <v>35</v>
      </c>
      <c r="K49" s="17">
        <v>13</v>
      </c>
      <c r="L49" s="17">
        <v>14</v>
      </c>
      <c r="M49" s="17">
        <v>13</v>
      </c>
      <c r="N49" s="17">
        <v>24</v>
      </c>
      <c r="O49" s="12">
        <f t="shared" si="11"/>
        <v>78</v>
      </c>
      <c r="P49" s="12">
        <f t="shared" si="12"/>
        <v>202</v>
      </c>
      <c r="Q49" s="13">
        <v>158.97</v>
      </c>
    </row>
    <row r="50" spans="2:28" ht="27" thickBot="1" x14ac:dyDescent="0.3">
      <c r="B50" s="10" t="s">
        <v>30</v>
      </c>
      <c r="C50" s="17">
        <v>108</v>
      </c>
      <c r="D50" s="17">
        <v>76</v>
      </c>
      <c r="E50" s="17">
        <v>68</v>
      </c>
      <c r="F50" s="17">
        <v>32</v>
      </c>
      <c r="G50" s="17">
        <v>68</v>
      </c>
      <c r="H50" s="17">
        <v>46</v>
      </c>
      <c r="I50" s="17">
        <v>68</v>
      </c>
      <c r="J50" s="17">
        <v>28</v>
      </c>
      <c r="K50" s="17">
        <v>68</v>
      </c>
      <c r="L50" s="17">
        <v>46</v>
      </c>
      <c r="M50" s="17">
        <v>68</v>
      </c>
      <c r="N50" s="17">
        <v>56</v>
      </c>
      <c r="O50" s="12">
        <f t="shared" si="11"/>
        <v>448</v>
      </c>
      <c r="P50" s="12">
        <f t="shared" si="12"/>
        <v>284</v>
      </c>
      <c r="Q50" s="13">
        <v>-36.61</v>
      </c>
      <c r="Z50" s="2"/>
      <c r="AA50" s="3"/>
      <c r="AB50" s="3"/>
    </row>
    <row r="51" spans="2:28" ht="20.100000000000001" customHeight="1" thickBot="1" x14ac:dyDescent="0.3">
      <c r="B51" s="10" t="s">
        <v>31</v>
      </c>
      <c r="C51" s="17">
        <v>60</v>
      </c>
      <c r="D51" s="17">
        <v>41</v>
      </c>
      <c r="E51" s="17">
        <v>60</v>
      </c>
      <c r="F51" s="17">
        <v>37</v>
      </c>
      <c r="G51" s="17">
        <v>60</v>
      </c>
      <c r="H51" s="17">
        <v>49</v>
      </c>
      <c r="I51" s="17">
        <v>60</v>
      </c>
      <c r="J51" s="17">
        <v>62</v>
      </c>
      <c r="K51" s="17">
        <v>60</v>
      </c>
      <c r="L51" s="17">
        <v>132</v>
      </c>
      <c r="M51" s="17">
        <v>60</v>
      </c>
      <c r="N51" s="17">
        <v>145</v>
      </c>
      <c r="O51" s="12">
        <f t="shared" si="11"/>
        <v>360</v>
      </c>
      <c r="P51" s="12">
        <f t="shared" si="12"/>
        <v>466</v>
      </c>
      <c r="Q51" s="13">
        <v>29.44</v>
      </c>
    </row>
    <row r="52" spans="2:28" ht="20.100000000000001" customHeight="1" thickBot="1" x14ac:dyDescent="0.3">
      <c r="B52" s="10" t="s">
        <v>32</v>
      </c>
      <c r="C52" s="17">
        <v>55</v>
      </c>
      <c r="D52" s="17">
        <v>32</v>
      </c>
      <c r="E52" s="17">
        <v>55</v>
      </c>
      <c r="F52" s="17">
        <v>46</v>
      </c>
      <c r="G52" s="17">
        <v>55</v>
      </c>
      <c r="H52" s="17">
        <v>46</v>
      </c>
      <c r="I52" s="17">
        <v>55</v>
      </c>
      <c r="J52" s="17">
        <v>40</v>
      </c>
      <c r="K52" s="17">
        <v>55</v>
      </c>
      <c r="L52" s="17">
        <v>54</v>
      </c>
      <c r="M52" s="17">
        <v>55</v>
      </c>
      <c r="N52" s="17">
        <v>42</v>
      </c>
      <c r="O52" s="12">
        <f t="shared" si="11"/>
        <v>330</v>
      </c>
      <c r="P52" s="12">
        <f t="shared" si="12"/>
        <v>260</v>
      </c>
      <c r="Q52" s="9">
        <v>-21.21</v>
      </c>
    </row>
    <row r="53" spans="2:28" ht="15.75" thickBot="1" x14ac:dyDescent="0.3">
      <c r="B53" s="18" t="s">
        <v>33</v>
      </c>
      <c r="C53" s="9">
        <f t="shared" ref="C53:H53" si="21">SUM(C47:C52)</f>
        <v>458</v>
      </c>
      <c r="D53" s="9">
        <f t="shared" si="21"/>
        <v>372</v>
      </c>
      <c r="E53" s="9">
        <f t="shared" si="21"/>
        <v>396</v>
      </c>
      <c r="F53" s="9">
        <f t="shared" si="21"/>
        <v>272</v>
      </c>
      <c r="G53" s="9">
        <f t="shared" si="21"/>
        <v>396</v>
      </c>
      <c r="H53" s="9">
        <f t="shared" si="21"/>
        <v>331</v>
      </c>
      <c r="I53" s="9">
        <f t="shared" ref="I53:J53" si="22">SUM(I47:I52)</f>
        <v>396</v>
      </c>
      <c r="J53" s="9">
        <f t="shared" si="22"/>
        <v>310</v>
      </c>
      <c r="K53" s="9">
        <f t="shared" ref="K53:L53" si="23">SUM(K47:K52)</f>
        <v>396</v>
      </c>
      <c r="L53" s="9">
        <f t="shared" si="23"/>
        <v>465</v>
      </c>
      <c r="M53" s="9">
        <f>SUM(M47:M52)</f>
        <v>396</v>
      </c>
      <c r="N53" s="9">
        <f>SUM(N47:N52)</f>
        <v>576</v>
      </c>
      <c r="O53" s="12">
        <f t="shared" si="11"/>
        <v>2438</v>
      </c>
      <c r="P53" s="12">
        <f t="shared" si="12"/>
        <v>2326</v>
      </c>
      <c r="Q53" s="13">
        <v>-4.59</v>
      </c>
    </row>
    <row r="54" spans="2:28" ht="20.100000000000001" customHeight="1" thickBot="1" x14ac:dyDescent="0.3">
      <c r="B54" s="10" t="s">
        <v>2</v>
      </c>
      <c r="C54" s="15">
        <f t="shared" ref="C54:H54" si="24">C38+C42+C46+C53</f>
        <v>1403</v>
      </c>
      <c r="D54" s="15">
        <f t="shared" si="24"/>
        <v>1222</v>
      </c>
      <c r="E54" s="15">
        <f t="shared" si="24"/>
        <v>1165</v>
      </c>
      <c r="F54" s="15">
        <f t="shared" si="24"/>
        <v>821</v>
      </c>
      <c r="G54" s="15">
        <f t="shared" si="24"/>
        <v>1165</v>
      </c>
      <c r="H54" s="15">
        <f t="shared" si="24"/>
        <v>973</v>
      </c>
      <c r="I54" s="15">
        <f t="shared" ref="I54:J54" si="25">I38+I42+I46+I53</f>
        <v>1165</v>
      </c>
      <c r="J54" s="15">
        <f t="shared" si="25"/>
        <v>1250</v>
      </c>
      <c r="K54" s="15">
        <f t="shared" ref="K54:L54" si="26">K38+K42+K46+K53</f>
        <v>1165</v>
      </c>
      <c r="L54" s="15">
        <f t="shared" si="26"/>
        <v>1438</v>
      </c>
      <c r="M54" s="15">
        <f t="shared" ref="M54" si="27">M38+M42+M46+M53</f>
        <v>1165</v>
      </c>
      <c r="N54" s="15">
        <f>N38+N42+N46+N53</f>
        <v>1741</v>
      </c>
      <c r="O54" s="12">
        <f t="shared" si="11"/>
        <v>7228</v>
      </c>
      <c r="P54" s="12">
        <f t="shared" si="12"/>
        <v>7445</v>
      </c>
      <c r="Q54" s="19">
        <v>3</v>
      </c>
    </row>
    <row r="56" spans="2:28" ht="15.75" thickBot="1" x14ac:dyDescent="0.3">
      <c r="B56" s="28" t="s">
        <v>38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</row>
    <row r="57" spans="2:28" ht="15.75" customHeight="1" thickBot="1" x14ac:dyDescent="0.3">
      <c r="B57" s="25"/>
      <c r="C57" s="21" t="s">
        <v>1</v>
      </c>
      <c r="D57" s="22"/>
      <c r="E57" s="21" t="s">
        <v>36</v>
      </c>
      <c r="F57" s="22"/>
      <c r="G57" s="21" t="s">
        <v>37</v>
      </c>
      <c r="H57" s="22"/>
      <c r="I57" s="21" t="s">
        <v>74</v>
      </c>
      <c r="J57" s="22"/>
      <c r="K57" s="21" t="s">
        <v>75</v>
      </c>
      <c r="L57" s="22"/>
      <c r="M57" s="21" t="s">
        <v>76</v>
      </c>
      <c r="N57" s="22"/>
      <c r="O57" s="21" t="s">
        <v>2</v>
      </c>
      <c r="P57" s="27"/>
      <c r="Q57" s="22"/>
    </row>
    <row r="58" spans="2:28" ht="15.75" thickBot="1" x14ac:dyDescent="0.3">
      <c r="B58" s="26"/>
      <c r="C58" s="9" t="s">
        <v>3</v>
      </c>
      <c r="D58" s="9" t="s">
        <v>4</v>
      </c>
      <c r="E58" s="9" t="s">
        <v>3</v>
      </c>
      <c r="F58" s="9" t="s">
        <v>4</v>
      </c>
      <c r="G58" s="9" t="s">
        <v>3</v>
      </c>
      <c r="H58" s="9" t="s">
        <v>4</v>
      </c>
      <c r="I58" s="9" t="s">
        <v>3</v>
      </c>
      <c r="J58" s="9" t="s">
        <v>4</v>
      </c>
      <c r="K58" s="9" t="s">
        <v>3</v>
      </c>
      <c r="L58" s="9" t="s">
        <v>4</v>
      </c>
      <c r="M58" s="9" t="s">
        <v>3</v>
      </c>
      <c r="N58" s="9" t="s">
        <v>4</v>
      </c>
      <c r="O58" s="9" t="s">
        <v>3</v>
      </c>
      <c r="P58" s="9" t="s">
        <v>4</v>
      </c>
      <c r="Q58" s="9" t="s">
        <v>5</v>
      </c>
    </row>
    <row r="59" spans="2:28" ht="26.25" thickBot="1" x14ac:dyDescent="0.3">
      <c r="B59" s="31" t="s">
        <v>39</v>
      </c>
      <c r="C59" s="17">
        <v>0</v>
      </c>
      <c r="D59" s="17">
        <v>0</v>
      </c>
      <c r="E59" s="17">
        <v>9</v>
      </c>
      <c r="F59" s="17">
        <v>0</v>
      </c>
      <c r="G59" s="17">
        <v>9</v>
      </c>
      <c r="H59" s="17">
        <v>0</v>
      </c>
      <c r="I59" s="17">
        <v>9</v>
      </c>
      <c r="J59" s="17">
        <v>0</v>
      </c>
      <c r="K59" s="17">
        <v>9</v>
      </c>
      <c r="L59" s="17">
        <v>57</v>
      </c>
      <c r="M59" s="17">
        <v>9</v>
      </c>
      <c r="N59" s="17">
        <v>8</v>
      </c>
      <c r="O59" s="12">
        <f>C59+E59+G59+I59+K59+M59</f>
        <v>45</v>
      </c>
      <c r="P59" s="12">
        <f>D59+F59+H59+J59+L59+N59</f>
        <v>65</v>
      </c>
      <c r="Q59" s="13">
        <v>44.44</v>
      </c>
    </row>
    <row r="60" spans="2:28" ht="26.25" thickBot="1" x14ac:dyDescent="0.3">
      <c r="B60" s="31" t="s">
        <v>40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2">
        <f t="shared" ref="O60:O93" si="28">C60+E60+G60+I60+K60+M60</f>
        <v>0</v>
      </c>
      <c r="P60" s="12">
        <f t="shared" ref="P60:P68" si="29">D60+F60+H60+J60+L60</f>
        <v>0</v>
      </c>
      <c r="Q60" s="13">
        <v>0</v>
      </c>
    </row>
    <row r="61" spans="2:28" ht="26.25" thickBot="1" x14ac:dyDescent="0.3">
      <c r="B61" s="32" t="s">
        <v>41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12">
        <f t="shared" si="28"/>
        <v>0</v>
      </c>
      <c r="P61" s="12">
        <f t="shared" si="29"/>
        <v>0</v>
      </c>
      <c r="Q61" s="13">
        <v>0</v>
      </c>
    </row>
    <row r="62" spans="2:28" ht="26.25" thickBot="1" x14ac:dyDescent="0.3">
      <c r="B62" s="31" t="s">
        <v>42</v>
      </c>
      <c r="C62" s="17">
        <v>0</v>
      </c>
      <c r="D62" s="17">
        <v>0</v>
      </c>
      <c r="E62" s="17">
        <v>25</v>
      </c>
      <c r="F62" s="17">
        <v>0</v>
      </c>
      <c r="G62" s="17">
        <v>25</v>
      </c>
      <c r="H62" s="17">
        <v>6</v>
      </c>
      <c r="I62" s="17">
        <v>25</v>
      </c>
      <c r="J62" s="17">
        <v>15</v>
      </c>
      <c r="K62" s="17">
        <v>25</v>
      </c>
      <c r="L62" s="17">
        <v>41</v>
      </c>
      <c r="M62" s="17">
        <v>25</v>
      </c>
      <c r="N62" s="17">
        <v>1</v>
      </c>
      <c r="O62" s="12">
        <f t="shared" si="28"/>
        <v>125</v>
      </c>
      <c r="P62" s="12">
        <f>D62+F62+H62+J62+L62+N62</f>
        <v>63</v>
      </c>
      <c r="Q62" s="13">
        <v>-49.6</v>
      </c>
    </row>
    <row r="63" spans="2:28" ht="26.25" thickBot="1" x14ac:dyDescent="0.3">
      <c r="B63" s="31" t="s">
        <v>43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2">
        <f t="shared" si="28"/>
        <v>0</v>
      </c>
      <c r="P63" s="12">
        <f>D63+F63+H63+J63+L63</f>
        <v>0</v>
      </c>
      <c r="Q63" s="13">
        <v>0</v>
      </c>
    </row>
    <row r="64" spans="2:28" ht="26.25" thickBot="1" x14ac:dyDescent="0.3">
      <c r="B64" s="31" t="s">
        <v>44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2">
        <f t="shared" si="28"/>
        <v>0</v>
      </c>
      <c r="P64" s="12">
        <f>D64+F64+H64+J64+L64</f>
        <v>0</v>
      </c>
      <c r="Q64" s="13">
        <v>0</v>
      </c>
    </row>
    <row r="65" spans="2:17" ht="26.25" thickBot="1" x14ac:dyDescent="0.3">
      <c r="B65" s="32" t="s">
        <v>45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12">
        <f t="shared" si="28"/>
        <v>0</v>
      </c>
      <c r="P65" s="12">
        <f>D65+F65+H65+J65+L65</f>
        <v>0</v>
      </c>
      <c r="Q65" s="13">
        <v>0</v>
      </c>
    </row>
    <row r="66" spans="2:17" ht="26.25" thickBot="1" x14ac:dyDescent="0.3">
      <c r="B66" s="31" t="s">
        <v>46</v>
      </c>
      <c r="C66" s="17">
        <v>0</v>
      </c>
      <c r="D66" s="17">
        <v>0</v>
      </c>
      <c r="E66" s="17">
        <v>44</v>
      </c>
      <c r="F66" s="17">
        <v>4</v>
      </c>
      <c r="G66" s="17">
        <v>44</v>
      </c>
      <c r="H66" s="17">
        <v>0</v>
      </c>
      <c r="I66" s="17">
        <v>44</v>
      </c>
      <c r="J66" s="17">
        <v>1</v>
      </c>
      <c r="K66" s="17">
        <v>44</v>
      </c>
      <c r="L66" s="17">
        <v>1</v>
      </c>
      <c r="M66" s="17">
        <v>44</v>
      </c>
      <c r="N66" s="17">
        <v>0</v>
      </c>
      <c r="O66" s="12">
        <f t="shared" si="28"/>
        <v>220</v>
      </c>
      <c r="P66" s="12">
        <f>D66+F66+H66+J66+L66</f>
        <v>6</v>
      </c>
      <c r="Q66" s="13">
        <v>-97.27</v>
      </c>
    </row>
    <row r="67" spans="2:17" ht="26.25" thickBot="1" x14ac:dyDescent="0.3">
      <c r="B67" s="31" t="s">
        <v>47</v>
      </c>
      <c r="C67" s="17">
        <v>0</v>
      </c>
      <c r="D67" s="17">
        <v>0</v>
      </c>
      <c r="E67" s="17">
        <v>44</v>
      </c>
      <c r="F67" s="17">
        <v>5</v>
      </c>
      <c r="G67" s="17">
        <v>44</v>
      </c>
      <c r="H67" s="17">
        <v>0</v>
      </c>
      <c r="I67" s="17">
        <v>44</v>
      </c>
      <c r="J67" s="17">
        <v>2</v>
      </c>
      <c r="K67" s="17">
        <v>44</v>
      </c>
      <c r="L67" s="17">
        <v>4</v>
      </c>
      <c r="M67" s="17">
        <v>44</v>
      </c>
      <c r="N67" s="17">
        <v>0</v>
      </c>
      <c r="O67" s="12">
        <f t="shared" si="28"/>
        <v>220</v>
      </c>
      <c r="P67" s="12">
        <f>D67+F67+H67+J67+L67+N67</f>
        <v>11</v>
      </c>
      <c r="Q67" s="13">
        <v>-95</v>
      </c>
    </row>
    <row r="68" spans="2:17" ht="18" customHeight="1" thickBot="1" x14ac:dyDescent="0.3">
      <c r="B68" s="31" t="s">
        <v>48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2">
        <f t="shared" si="28"/>
        <v>0</v>
      </c>
      <c r="P68" s="12">
        <f t="shared" si="29"/>
        <v>0</v>
      </c>
      <c r="Q68" s="13">
        <v>0</v>
      </c>
    </row>
    <row r="69" spans="2:17" ht="18.75" customHeight="1" thickBot="1" x14ac:dyDescent="0.3">
      <c r="B69" s="32" t="s">
        <v>49</v>
      </c>
      <c r="C69" s="9">
        <v>0</v>
      </c>
      <c r="D69" s="9">
        <v>0</v>
      </c>
      <c r="E69" s="9">
        <v>2</v>
      </c>
      <c r="F69" s="9">
        <v>0</v>
      </c>
      <c r="G69" s="9">
        <v>2</v>
      </c>
      <c r="H69" s="9">
        <v>0</v>
      </c>
      <c r="I69" s="9">
        <v>2</v>
      </c>
      <c r="J69" s="9">
        <v>0</v>
      </c>
      <c r="K69" s="9">
        <v>2</v>
      </c>
      <c r="L69" s="9">
        <v>0</v>
      </c>
      <c r="M69" s="9">
        <v>2</v>
      </c>
      <c r="N69" s="9">
        <v>0</v>
      </c>
      <c r="O69" s="12">
        <f t="shared" si="28"/>
        <v>10</v>
      </c>
      <c r="P69" s="12">
        <f t="shared" ref="P69:P93" si="30">D69+F69+H69+J69+L69+N69</f>
        <v>0</v>
      </c>
      <c r="Q69" s="13">
        <v>-100</v>
      </c>
    </row>
    <row r="70" spans="2:17" ht="30.75" customHeight="1" thickBot="1" x14ac:dyDescent="0.3">
      <c r="B70" s="31" t="s">
        <v>50</v>
      </c>
      <c r="C70" s="17">
        <v>0</v>
      </c>
      <c r="D70" s="17">
        <v>0</v>
      </c>
      <c r="E70" s="17">
        <v>2</v>
      </c>
      <c r="F70" s="17">
        <v>0</v>
      </c>
      <c r="G70" s="17">
        <v>2</v>
      </c>
      <c r="H70" s="17">
        <v>0</v>
      </c>
      <c r="I70" s="17">
        <v>2</v>
      </c>
      <c r="J70" s="17">
        <v>0</v>
      </c>
      <c r="K70" s="17">
        <v>2</v>
      </c>
      <c r="L70" s="17">
        <v>1</v>
      </c>
      <c r="M70" s="17">
        <v>2</v>
      </c>
      <c r="N70" s="17">
        <v>0</v>
      </c>
      <c r="O70" s="12">
        <f t="shared" si="28"/>
        <v>10</v>
      </c>
      <c r="P70" s="12">
        <f t="shared" si="30"/>
        <v>1</v>
      </c>
      <c r="Q70" s="13">
        <v>-90</v>
      </c>
    </row>
    <row r="71" spans="2:17" ht="38.25" customHeight="1" thickBot="1" x14ac:dyDescent="0.3">
      <c r="B71" s="31" t="s">
        <v>51</v>
      </c>
      <c r="C71" s="17">
        <v>0</v>
      </c>
      <c r="D71" s="17">
        <v>0</v>
      </c>
      <c r="E71" s="17">
        <v>16</v>
      </c>
      <c r="F71" s="17">
        <v>0</v>
      </c>
      <c r="G71" s="17">
        <v>16</v>
      </c>
      <c r="H71" s="17">
        <v>0</v>
      </c>
      <c r="I71" s="17">
        <v>16</v>
      </c>
      <c r="J71" s="17">
        <v>0</v>
      </c>
      <c r="K71" s="17">
        <v>16</v>
      </c>
      <c r="L71" s="17">
        <v>3</v>
      </c>
      <c r="M71" s="17">
        <v>16</v>
      </c>
      <c r="N71" s="17">
        <v>0</v>
      </c>
      <c r="O71" s="12">
        <f t="shared" si="28"/>
        <v>80</v>
      </c>
      <c r="P71" s="12">
        <f t="shared" si="30"/>
        <v>3</v>
      </c>
      <c r="Q71" s="13">
        <v>-96.25</v>
      </c>
    </row>
    <row r="72" spans="2:17" ht="39" thickBot="1" x14ac:dyDescent="0.3">
      <c r="B72" s="31" t="s">
        <v>52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2">
        <f t="shared" si="28"/>
        <v>0</v>
      </c>
      <c r="P72" s="12">
        <f t="shared" si="30"/>
        <v>0</v>
      </c>
      <c r="Q72" s="13">
        <v>0</v>
      </c>
    </row>
    <row r="73" spans="2:17" ht="39" thickBot="1" x14ac:dyDescent="0.3">
      <c r="B73" s="31" t="s">
        <v>53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2">
        <f t="shared" si="28"/>
        <v>0</v>
      </c>
      <c r="P73" s="12">
        <f t="shared" si="30"/>
        <v>0</v>
      </c>
      <c r="Q73" s="13">
        <v>0</v>
      </c>
    </row>
    <row r="74" spans="2:17" ht="26.25" thickBot="1" x14ac:dyDescent="0.3">
      <c r="B74" s="31" t="s">
        <v>54</v>
      </c>
      <c r="C74" s="17">
        <v>0</v>
      </c>
      <c r="D74" s="17">
        <v>0</v>
      </c>
      <c r="E74" s="17">
        <v>15</v>
      </c>
      <c r="F74" s="17">
        <v>0</v>
      </c>
      <c r="G74" s="17">
        <v>15</v>
      </c>
      <c r="H74" s="17">
        <v>0</v>
      </c>
      <c r="I74" s="17">
        <v>15</v>
      </c>
      <c r="J74" s="17">
        <v>1</v>
      </c>
      <c r="K74" s="17">
        <v>15</v>
      </c>
      <c r="L74" s="17">
        <v>0</v>
      </c>
      <c r="M74" s="17">
        <v>15</v>
      </c>
      <c r="N74" s="17">
        <v>0</v>
      </c>
      <c r="O74" s="12">
        <f t="shared" si="28"/>
        <v>75</v>
      </c>
      <c r="P74" s="12">
        <f t="shared" si="30"/>
        <v>1</v>
      </c>
      <c r="Q74" s="13">
        <v>-98.67</v>
      </c>
    </row>
    <row r="75" spans="2:17" ht="15.75" thickBot="1" x14ac:dyDescent="0.3">
      <c r="B75" s="31" t="s">
        <v>55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2">
        <f t="shared" si="28"/>
        <v>0</v>
      </c>
      <c r="P75" s="12">
        <f t="shared" si="30"/>
        <v>0</v>
      </c>
      <c r="Q75" s="13">
        <v>0</v>
      </c>
    </row>
    <row r="76" spans="2:17" ht="26.25" thickBot="1" x14ac:dyDescent="0.3">
      <c r="B76" s="32" t="s">
        <v>56</v>
      </c>
      <c r="C76" s="9">
        <v>0</v>
      </c>
      <c r="D76" s="9">
        <v>0</v>
      </c>
      <c r="E76" s="9">
        <v>83</v>
      </c>
      <c r="F76" s="9">
        <v>10</v>
      </c>
      <c r="G76" s="9">
        <v>83</v>
      </c>
      <c r="H76" s="9">
        <v>40</v>
      </c>
      <c r="I76" s="9">
        <v>83</v>
      </c>
      <c r="J76" s="9">
        <v>22</v>
      </c>
      <c r="K76" s="9">
        <v>83</v>
      </c>
      <c r="L76" s="9">
        <v>12</v>
      </c>
      <c r="M76" s="9">
        <v>83</v>
      </c>
      <c r="N76" s="9">
        <v>0</v>
      </c>
      <c r="O76" s="12">
        <f t="shared" si="28"/>
        <v>415</v>
      </c>
      <c r="P76" s="12">
        <f t="shared" si="30"/>
        <v>84</v>
      </c>
      <c r="Q76" s="13">
        <v>-79.760000000000005</v>
      </c>
    </row>
    <row r="77" spans="2:17" ht="39" thickBot="1" x14ac:dyDescent="0.3">
      <c r="B77" s="31" t="s">
        <v>57</v>
      </c>
      <c r="C77" s="15">
        <v>0</v>
      </c>
      <c r="D77" s="15">
        <v>0</v>
      </c>
      <c r="E77" s="15">
        <v>83</v>
      </c>
      <c r="F77" s="15">
        <v>6</v>
      </c>
      <c r="G77" s="15">
        <v>83</v>
      </c>
      <c r="H77" s="15">
        <v>5</v>
      </c>
      <c r="I77" s="15">
        <v>83</v>
      </c>
      <c r="J77" s="15">
        <v>2</v>
      </c>
      <c r="K77" s="15">
        <v>83</v>
      </c>
      <c r="L77" s="15">
        <v>0</v>
      </c>
      <c r="M77" s="15">
        <v>83</v>
      </c>
      <c r="N77" s="15">
        <v>0</v>
      </c>
      <c r="O77" s="12">
        <f t="shared" si="28"/>
        <v>415</v>
      </c>
      <c r="P77" s="12">
        <f t="shared" si="30"/>
        <v>13</v>
      </c>
      <c r="Q77" s="19">
        <v>-96.87</v>
      </c>
    </row>
    <row r="78" spans="2:17" ht="47.25" customHeight="1" thickBot="1" x14ac:dyDescent="0.3">
      <c r="B78" s="31" t="s">
        <v>58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2">
        <f t="shared" si="28"/>
        <v>0</v>
      </c>
      <c r="P78" s="12">
        <f t="shared" si="30"/>
        <v>0</v>
      </c>
      <c r="Q78" s="19">
        <v>0</v>
      </c>
    </row>
    <row r="79" spans="2:17" ht="38.25" customHeight="1" thickBot="1" x14ac:dyDescent="0.3">
      <c r="B79" s="33" t="s">
        <v>59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12">
        <f t="shared" si="28"/>
        <v>0</v>
      </c>
      <c r="P79" s="12">
        <f t="shared" si="30"/>
        <v>0</v>
      </c>
      <c r="Q79" s="13">
        <v>0</v>
      </c>
    </row>
    <row r="80" spans="2:17" ht="15.75" thickBot="1" x14ac:dyDescent="0.3">
      <c r="B80" s="31" t="s">
        <v>60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2">
        <f t="shared" si="28"/>
        <v>0</v>
      </c>
      <c r="P80" s="12">
        <f t="shared" si="30"/>
        <v>0</v>
      </c>
      <c r="Q80" s="13">
        <v>0</v>
      </c>
    </row>
    <row r="81" spans="2:17" ht="26.25" thickBot="1" x14ac:dyDescent="0.3">
      <c r="B81" s="31" t="s">
        <v>61</v>
      </c>
      <c r="C81" s="17">
        <v>0</v>
      </c>
      <c r="D81" s="17">
        <v>0</v>
      </c>
      <c r="E81" s="17">
        <v>80</v>
      </c>
      <c r="F81" s="17">
        <v>3</v>
      </c>
      <c r="G81" s="17">
        <v>80</v>
      </c>
      <c r="H81" s="17">
        <v>30</v>
      </c>
      <c r="I81" s="17">
        <v>80</v>
      </c>
      <c r="J81" s="17">
        <v>9</v>
      </c>
      <c r="K81" s="17">
        <v>80</v>
      </c>
      <c r="L81" s="17">
        <v>26</v>
      </c>
      <c r="M81" s="17">
        <v>80</v>
      </c>
      <c r="N81" s="17">
        <v>0</v>
      </c>
      <c r="O81" s="12">
        <f t="shared" si="28"/>
        <v>400</v>
      </c>
      <c r="P81" s="12">
        <f t="shared" si="30"/>
        <v>68</v>
      </c>
      <c r="Q81" s="13">
        <v>-83</v>
      </c>
    </row>
    <row r="82" spans="2:17" ht="26.25" thickBot="1" x14ac:dyDescent="0.3">
      <c r="B82" s="32" t="s">
        <v>62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12">
        <f t="shared" si="28"/>
        <v>0</v>
      </c>
      <c r="P82" s="12">
        <f t="shared" si="30"/>
        <v>0</v>
      </c>
      <c r="Q82" s="13">
        <v>0</v>
      </c>
    </row>
    <row r="83" spans="2:17" ht="34.5" customHeight="1" thickBot="1" x14ac:dyDescent="0.3">
      <c r="B83" s="31" t="s">
        <v>63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2">
        <f t="shared" si="28"/>
        <v>0</v>
      </c>
      <c r="P83" s="12">
        <f t="shared" si="30"/>
        <v>0</v>
      </c>
      <c r="Q83" s="13">
        <v>0</v>
      </c>
    </row>
    <row r="84" spans="2:17" ht="15.75" thickBot="1" x14ac:dyDescent="0.3">
      <c r="B84" s="31" t="s">
        <v>64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2">
        <f t="shared" si="28"/>
        <v>0</v>
      </c>
      <c r="P84" s="12">
        <f t="shared" si="30"/>
        <v>0</v>
      </c>
      <c r="Q84" s="13">
        <v>0</v>
      </c>
    </row>
    <row r="85" spans="2:17" ht="33" customHeight="1" thickBot="1" x14ac:dyDescent="0.3">
      <c r="B85" s="31" t="s">
        <v>65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2">
        <f t="shared" si="28"/>
        <v>0</v>
      </c>
      <c r="P85" s="12">
        <f t="shared" si="30"/>
        <v>0</v>
      </c>
      <c r="Q85" s="13">
        <v>0</v>
      </c>
    </row>
    <row r="86" spans="2:17" ht="15.75" thickBot="1" x14ac:dyDescent="0.3">
      <c r="B86" s="32" t="s">
        <v>66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12">
        <f t="shared" si="28"/>
        <v>0</v>
      </c>
      <c r="P86" s="12">
        <f t="shared" si="30"/>
        <v>0</v>
      </c>
      <c r="Q86" s="13">
        <v>0</v>
      </c>
    </row>
    <row r="87" spans="2:17" ht="39.75" customHeight="1" thickBot="1" x14ac:dyDescent="0.3">
      <c r="B87" s="31" t="s">
        <v>67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2">
        <f t="shared" si="28"/>
        <v>0</v>
      </c>
      <c r="P87" s="12">
        <f t="shared" si="30"/>
        <v>0</v>
      </c>
      <c r="Q87" s="13">
        <v>0</v>
      </c>
    </row>
    <row r="88" spans="2:17" ht="38.25" customHeight="1" thickBot="1" x14ac:dyDescent="0.3">
      <c r="B88" s="31" t="s">
        <v>68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2">
        <f t="shared" si="28"/>
        <v>0</v>
      </c>
      <c r="P88" s="12">
        <f t="shared" si="30"/>
        <v>0</v>
      </c>
      <c r="Q88" s="13">
        <v>0</v>
      </c>
    </row>
    <row r="89" spans="2:17" ht="34.5" customHeight="1" thickBot="1" x14ac:dyDescent="0.3">
      <c r="B89" s="31" t="s">
        <v>69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2">
        <f t="shared" si="28"/>
        <v>0</v>
      </c>
      <c r="P89" s="12">
        <f t="shared" si="30"/>
        <v>0</v>
      </c>
      <c r="Q89" s="13">
        <v>0</v>
      </c>
    </row>
    <row r="90" spans="2:17" ht="44.25" customHeight="1" thickBot="1" x14ac:dyDescent="0.3">
      <c r="B90" s="32" t="s">
        <v>70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12">
        <f t="shared" si="28"/>
        <v>0</v>
      </c>
      <c r="P90" s="12">
        <f t="shared" si="30"/>
        <v>0</v>
      </c>
      <c r="Q90" s="13">
        <v>0</v>
      </c>
    </row>
    <row r="91" spans="2:17" ht="36" customHeight="1" thickBot="1" x14ac:dyDescent="0.3">
      <c r="B91" s="31" t="s">
        <v>71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2">
        <f t="shared" si="28"/>
        <v>0</v>
      </c>
      <c r="P91" s="12">
        <f t="shared" si="30"/>
        <v>0</v>
      </c>
      <c r="Q91" s="13">
        <v>0</v>
      </c>
    </row>
    <row r="92" spans="2:17" ht="15.75" thickBot="1" x14ac:dyDescent="0.3">
      <c r="B92" s="31" t="s">
        <v>72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2">
        <f t="shared" si="28"/>
        <v>0</v>
      </c>
      <c r="P92" s="12">
        <f t="shared" si="30"/>
        <v>0</v>
      </c>
      <c r="Q92" s="13">
        <v>0</v>
      </c>
    </row>
    <row r="93" spans="2:17" ht="15.75" thickBot="1" x14ac:dyDescent="0.3">
      <c r="B93" s="31" t="s">
        <v>2</v>
      </c>
      <c r="C93" s="17">
        <v>0</v>
      </c>
      <c r="D93" s="17">
        <v>0</v>
      </c>
      <c r="E93" s="17">
        <f>SUM(E59:E92)</f>
        <v>403</v>
      </c>
      <c r="F93" s="17">
        <f t="shared" ref="F93:J93" si="31">SUM(F59:F92)</f>
        <v>28</v>
      </c>
      <c r="G93" s="17">
        <f t="shared" si="31"/>
        <v>403</v>
      </c>
      <c r="H93" s="17">
        <f t="shared" si="31"/>
        <v>81</v>
      </c>
      <c r="I93" s="17">
        <f t="shared" si="31"/>
        <v>403</v>
      </c>
      <c r="J93" s="17">
        <f t="shared" si="31"/>
        <v>52</v>
      </c>
      <c r="K93" s="17">
        <f t="shared" ref="K93:L93" si="32">SUM(K59:K92)</f>
        <v>403</v>
      </c>
      <c r="L93" s="17">
        <f t="shared" si="32"/>
        <v>145</v>
      </c>
      <c r="M93" s="17">
        <f t="shared" ref="M93" si="33">SUM(M59:M92)</f>
        <v>403</v>
      </c>
      <c r="N93" s="17">
        <f>SUM(N59:N92)</f>
        <v>9</v>
      </c>
      <c r="O93" s="12">
        <f t="shared" si="28"/>
        <v>2015</v>
      </c>
      <c r="P93" s="12">
        <f t="shared" si="30"/>
        <v>315</v>
      </c>
      <c r="Q93" s="13">
        <v>-84.37</v>
      </c>
    </row>
    <row r="94" spans="2:17" x14ac:dyDescent="0.25">
      <c r="B94" s="2" t="s">
        <v>34</v>
      </c>
      <c r="C94" s="20"/>
    </row>
  </sheetData>
  <mergeCells count="56">
    <mergeCell ref="K8:L8"/>
    <mergeCell ref="K16:L16"/>
    <mergeCell ref="K22:L22"/>
    <mergeCell ref="K28:L28"/>
    <mergeCell ref="K34:L34"/>
    <mergeCell ref="B4:Q4"/>
    <mergeCell ref="B15:O15"/>
    <mergeCell ref="B21:O21"/>
    <mergeCell ref="O28:Q28"/>
    <mergeCell ref="B22:B23"/>
    <mergeCell ref="B27:O27"/>
    <mergeCell ref="C22:D22"/>
    <mergeCell ref="O8:Q8"/>
    <mergeCell ref="B16:B17"/>
    <mergeCell ref="C16:D16"/>
    <mergeCell ref="B8:B9"/>
    <mergeCell ref="C8:D8"/>
    <mergeCell ref="O16:Q16"/>
    <mergeCell ref="B6:D6"/>
    <mergeCell ref="E8:F8"/>
    <mergeCell ref="E16:F16"/>
    <mergeCell ref="C28:D28"/>
    <mergeCell ref="E22:F22"/>
    <mergeCell ref="E28:F28"/>
    <mergeCell ref="E34:F34"/>
    <mergeCell ref="I8:J8"/>
    <mergeCell ref="I57:J57"/>
    <mergeCell ref="B56:Q56"/>
    <mergeCell ref="B57:B58"/>
    <mergeCell ref="C57:D57"/>
    <mergeCell ref="E57:F57"/>
    <mergeCell ref="G57:H57"/>
    <mergeCell ref="O57:Q57"/>
    <mergeCell ref="K57:L57"/>
    <mergeCell ref="M57:N57"/>
    <mergeCell ref="C5:I5"/>
    <mergeCell ref="I16:J16"/>
    <mergeCell ref="I22:J22"/>
    <mergeCell ref="I28:J28"/>
    <mergeCell ref="I34:J34"/>
    <mergeCell ref="G8:H8"/>
    <mergeCell ref="G16:H16"/>
    <mergeCell ref="G22:H22"/>
    <mergeCell ref="G28:H28"/>
    <mergeCell ref="G34:H34"/>
    <mergeCell ref="B33:O33"/>
    <mergeCell ref="B34:B35"/>
    <mergeCell ref="C34:D34"/>
    <mergeCell ref="O34:Q34"/>
    <mergeCell ref="O22:Q22"/>
    <mergeCell ref="B28:B29"/>
    <mergeCell ref="M8:N8"/>
    <mergeCell ref="M16:N16"/>
    <mergeCell ref="M22:N22"/>
    <mergeCell ref="M28:N28"/>
    <mergeCell ref="M34:N34"/>
  </mergeCells>
  <pageMargins left="0.19685039370078741" right="0" top="0.19685039370078741" bottom="0.11811023622047245" header="0" footer="0"/>
  <pageSetup paperSize="9" scale="51" fitToHeight="0" orientation="portrait" r:id="rId1"/>
  <rowBreaks count="1" manualBreakCount="1"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Chaves Do Prado</dc:creator>
  <cp:keywords/>
  <dc:description/>
  <cp:lastModifiedBy>Solange Fidelis de Brito</cp:lastModifiedBy>
  <cp:revision/>
  <cp:lastPrinted>2025-06-11T12:08:16Z</cp:lastPrinted>
  <dcterms:created xsi:type="dcterms:W3CDTF">2024-03-18T14:08:47Z</dcterms:created>
  <dcterms:modified xsi:type="dcterms:W3CDTF">2025-07-23T15:06:59Z</dcterms:modified>
  <cp:category/>
  <cp:contentStatus/>
</cp:coreProperties>
</file>