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72.18.56.3\divisao administrativa\GERENTE\Indicadores - Unidades\Secretaria\Site\2025\Dia 10\12. Dezembro\"/>
    </mc:Choice>
  </mc:AlternateContent>
  <xr:revisionPtr revIDLastSave="0" documentId="13_ncr:1_{0606B262-06F6-4B06-B57D-EC53AB79EF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definedNames>
    <definedName name="_xlnm.Print_Area" localSheetId="0">Plan1!$A$1:$AA$75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0" i="2" l="1"/>
  <c r="Z60" i="2"/>
  <c r="Y61" i="2"/>
  <c r="Z61" i="2"/>
  <c r="Y62" i="2"/>
  <c r="Z62" i="2"/>
  <c r="Y63" i="2"/>
  <c r="Y64" i="2"/>
  <c r="Z64" i="2"/>
  <c r="Y65" i="2"/>
  <c r="Z65" i="2"/>
  <c r="Y66" i="2"/>
  <c r="Z66" i="2"/>
  <c r="Y67" i="2"/>
  <c r="Z67" i="2"/>
  <c r="Y68" i="2"/>
  <c r="Y69" i="2"/>
  <c r="Z69" i="2"/>
  <c r="Y70" i="2"/>
  <c r="Z70" i="2"/>
  <c r="Y71" i="2"/>
  <c r="Z71" i="2"/>
  <c r="Y72" i="2"/>
  <c r="Z72" i="2"/>
  <c r="Y73" i="2"/>
  <c r="Y74" i="2"/>
  <c r="Z59" i="2"/>
  <c r="Y59" i="2"/>
  <c r="Z36" i="2"/>
  <c r="Z37" i="2"/>
  <c r="Z39" i="2"/>
  <c r="Z40" i="2"/>
  <c r="Z41" i="2"/>
  <c r="Z43" i="2"/>
  <c r="Z44" i="2"/>
  <c r="Z45" i="2"/>
  <c r="Z47" i="2"/>
  <c r="Z48" i="2"/>
  <c r="Z49" i="2"/>
  <c r="Z50" i="2"/>
  <c r="Z51" i="2"/>
  <c r="Z52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36" i="2"/>
  <c r="Z30" i="2"/>
  <c r="Z31" i="2"/>
  <c r="Y31" i="2"/>
  <c r="Y30" i="2"/>
  <c r="Z24" i="2"/>
  <c r="Z25" i="2"/>
  <c r="Y25" i="2"/>
  <c r="Y24" i="2"/>
  <c r="Z18" i="2"/>
  <c r="Z19" i="2"/>
  <c r="Y19" i="2"/>
  <c r="Y18" i="2"/>
  <c r="Z10" i="2"/>
  <c r="Z11" i="2"/>
  <c r="Z12" i="2"/>
  <c r="Z13" i="2"/>
  <c r="Y11" i="2"/>
  <c r="Y12" i="2"/>
  <c r="Y13" i="2"/>
  <c r="Y10" i="2"/>
  <c r="W74" i="2"/>
  <c r="X73" i="2"/>
  <c r="Z73" i="2" s="1"/>
  <c r="W73" i="2"/>
  <c r="X71" i="2"/>
  <c r="W71" i="2"/>
  <c r="X68" i="2"/>
  <c r="Z68" i="2" s="1"/>
  <c r="W68" i="2"/>
  <c r="X63" i="2"/>
  <c r="W63" i="2"/>
  <c r="X53" i="2"/>
  <c r="Z53" i="2" s="1"/>
  <c r="W53" i="2"/>
  <c r="W54" i="2" s="1"/>
  <c r="X46" i="2"/>
  <c r="Z46" i="2" s="1"/>
  <c r="W46" i="2"/>
  <c r="X42" i="2"/>
  <c r="Z42" i="2" s="1"/>
  <c r="W42" i="2"/>
  <c r="X38" i="2"/>
  <c r="Z38" i="2" s="1"/>
  <c r="W38" i="2"/>
  <c r="X31" i="2"/>
  <c r="X25" i="2"/>
  <c r="X19" i="2"/>
  <c r="X13" i="2"/>
  <c r="W13" i="2"/>
  <c r="V74" i="2"/>
  <c r="V73" i="2"/>
  <c r="V71" i="2"/>
  <c r="V68" i="2"/>
  <c r="V63" i="2"/>
  <c r="V53" i="2"/>
  <c r="V46" i="2"/>
  <c r="V42" i="2"/>
  <c r="V38" i="2"/>
  <c r="V54" i="2" s="1"/>
  <c r="V31" i="2"/>
  <c r="AA25" i="2"/>
  <c r="V25" i="2"/>
  <c r="V19" i="2"/>
  <c r="V13" i="2"/>
  <c r="U73" i="2"/>
  <c r="U71" i="2"/>
  <c r="U68" i="2"/>
  <c r="U63" i="2"/>
  <c r="U53" i="2"/>
  <c r="U46" i="2"/>
  <c r="U42" i="2"/>
  <c r="U38" i="2"/>
  <c r="U13" i="2"/>
  <c r="D63" i="2"/>
  <c r="E63" i="2"/>
  <c r="F63" i="2"/>
  <c r="F74" i="2" s="1"/>
  <c r="G63" i="2"/>
  <c r="H63" i="2"/>
  <c r="I63" i="2"/>
  <c r="J63" i="2"/>
  <c r="J74" i="2" s="1"/>
  <c r="K63" i="2"/>
  <c r="L63" i="2"/>
  <c r="M63" i="2"/>
  <c r="N63" i="2"/>
  <c r="O63" i="2"/>
  <c r="P63" i="2"/>
  <c r="Q63" i="2"/>
  <c r="R63" i="2"/>
  <c r="R74" i="2" s="1"/>
  <c r="S63" i="2"/>
  <c r="T63" i="2"/>
  <c r="C63" i="2"/>
  <c r="T73" i="2"/>
  <c r="S73" i="2"/>
  <c r="T71" i="2"/>
  <c r="S71" i="2"/>
  <c r="T68" i="2"/>
  <c r="S68" i="2"/>
  <c r="T53" i="2"/>
  <c r="S53" i="2"/>
  <c r="T46" i="2"/>
  <c r="S46" i="2"/>
  <c r="T42" i="2"/>
  <c r="S42" i="2"/>
  <c r="T38" i="2"/>
  <c r="S38" i="2"/>
  <c r="T31" i="2"/>
  <c r="T25" i="2"/>
  <c r="T13" i="2"/>
  <c r="S13" i="2"/>
  <c r="D73" i="2"/>
  <c r="E73" i="2"/>
  <c r="F73" i="2"/>
  <c r="G73" i="2"/>
  <c r="H73" i="2"/>
  <c r="I73" i="2"/>
  <c r="J73" i="2"/>
  <c r="K73" i="2"/>
  <c r="L73" i="2"/>
  <c r="M73" i="2"/>
  <c r="N73" i="2"/>
  <c r="O73" i="2"/>
  <c r="P73" i="2"/>
  <c r="Q73" i="2"/>
  <c r="R73" i="2"/>
  <c r="C73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C71" i="2"/>
  <c r="D68" i="2"/>
  <c r="E68" i="2"/>
  <c r="F68" i="2"/>
  <c r="G68" i="2"/>
  <c r="H68" i="2"/>
  <c r="I68" i="2"/>
  <c r="J68" i="2"/>
  <c r="K68" i="2"/>
  <c r="L68" i="2"/>
  <c r="L74" i="2" s="1"/>
  <c r="M68" i="2"/>
  <c r="N68" i="2"/>
  <c r="O68" i="2"/>
  <c r="P68" i="2"/>
  <c r="Q68" i="2"/>
  <c r="R68" i="2"/>
  <c r="C68" i="2"/>
  <c r="R53" i="2"/>
  <c r="Q53" i="2"/>
  <c r="R46" i="2"/>
  <c r="Q46" i="2"/>
  <c r="R42" i="2"/>
  <c r="Q42" i="2"/>
  <c r="R38" i="2"/>
  <c r="Q38" i="2"/>
  <c r="R31" i="2"/>
  <c r="R25" i="2"/>
  <c r="R19" i="2"/>
  <c r="Q19" i="2"/>
  <c r="R13" i="2"/>
  <c r="Q13" i="2"/>
  <c r="O38" i="2"/>
  <c r="O42" i="2"/>
  <c r="P42" i="2"/>
  <c r="P38" i="2"/>
  <c r="AA31" i="2"/>
  <c r="P53" i="2"/>
  <c r="O53" i="2"/>
  <c r="P46" i="2"/>
  <c r="O46" i="2"/>
  <c r="P31" i="2"/>
  <c r="P25" i="2"/>
  <c r="P19" i="2"/>
  <c r="O19" i="2"/>
  <c r="P13" i="2"/>
  <c r="O13" i="2"/>
  <c r="N53" i="2"/>
  <c r="M53" i="2"/>
  <c r="N46" i="2"/>
  <c r="N42" i="2"/>
  <c r="N38" i="2"/>
  <c r="N31" i="2"/>
  <c r="N25" i="2"/>
  <c r="N19" i="2"/>
  <c r="N13" i="2"/>
  <c r="M46" i="2"/>
  <c r="M42" i="2"/>
  <c r="M19" i="2"/>
  <c r="M13" i="2"/>
  <c r="L53" i="2"/>
  <c r="K53" i="2"/>
  <c r="L46" i="2"/>
  <c r="K46" i="2"/>
  <c r="L42" i="2"/>
  <c r="K42" i="2"/>
  <c r="L38" i="2"/>
  <c r="L19" i="2"/>
  <c r="K19" i="2"/>
  <c r="L13" i="2"/>
  <c r="K13" i="2"/>
  <c r="J53" i="2"/>
  <c r="I53" i="2"/>
  <c r="J46" i="2"/>
  <c r="I46" i="2"/>
  <c r="J42" i="2"/>
  <c r="I42" i="2"/>
  <c r="J38" i="2"/>
  <c r="J19" i="2"/>
  <c r="I19" i="2"/>
  <c r="J13" i="2"/>
  <c r="I13" i="2"/>
  <c r="H53" i="2"/>
  <c r="G53" i="2"/>
  <c r="H46" i="2"/>
  <c r="G46" i="2"/>
  <c r="H42" i="2"/>
  <c r="G42" i="2"/>
  <c r="H38" i="2"/>
  <c r="H19" i="2"/>
  <c r="G19" i="2"/>
  <c r="H13" i="2"/>
  <c r="G13" i="2"/>
  <c r="F53" i="2"/>
  <c r="F46" i="2"/>
  <c r="F42" i="2"/>
  <c r="E53" i="2"/>
  <c r="E46" i="2"/>
  <c r="E42" i="2"/>
  <c r="F38" i="2"/>
  <c r="F19" i="2"/>
  <c r="E19" i="2"/>
  <c r="F13" i="2"/>
  <c r="E13" i="2"/>
  <c r="D46" i="2"/>
  <c r="D53" i="2"/>
  <c r="C53" i="2"/>
  <c r="C46" i="2"/>
  <c r="D42" i="2"/>
  <c r="C42" i="2"/>
  <c r="D38" i="2"/>
  <c r="C38" i="2"/>
  <c r="D19" i="2"/>
  <c r="C19" i="2"/>
  <c r="D13" i="2"/>
  <c r="C13" i="2"/>
  <c r="X74" i="2" l="1"/>
  <c r="Z74" i="2" s="1"/>
  <c r="Z63" i="2"/>
  <c r="X54" i="2"/>
  <c r="Z54" i="2" s="1"/>
  <c r="U74" i="2"/>
  <c r="H74" i="2"/>
  <c r="G74" i="2"/>
  <c r="I74" i="2"/>
  <c r="D74" i="2"/>
  <c r="O74" i="2"/>
  <c r="N74" i="2"/>
  <c r="U54" i="2"/>
  <c r="E74" i="2"/>
  <c r="P74" i="2"/>
  <c r="S74" i="2"/>
  <c r="M74" i="2"/>
  <c r="Q74" i="2"/>
  <c r="K74" i="2"/>
  <c r="C74" i="2"/>
  <c r="T74" i="2"/>
  <c r="S54" i="2"/>
  <c r="T54" i="2"/>
  <c r="Q54" i="2"/>
  <c r="R54" i="2"/>
  <c r="N54" i="2"/>
  <c r="P54" i="2"/>
  <c r="O54" i="2"/>
  <c r="K54" i="2"/>
  <c r="M54" i="2"/>
  <c r="L54" i="2"/>
  <c r="I54" i="2"/>
  <c r="J54" i="2"/>
  <c r="G54" i="2"/>
  <c r="H54" i="2"/>
  <c r="F54" i="2"/>
  <c r="E54" i="2"/>
  <c r="D54" i="2"/>
  <c r="C54" i="2"/>
</calcChain>
</file>

<file path=xl/sharedStrings.xml><?xml version="1.0" encoding="utf-8"?>
<sst xmlns="http://schemas.openxmlformats.org/spreadsheetml/2006/main" count="276" uniqueCount="63">
  <si>
    <t> 271 - Consultas Médicas </t>
  </si>
  <si>
    <t>Janeiro</t>
  </si>
  <si>
    <t>Total</t>
  </si>
  <si>
    <t>Cont.</t>
  </si>
  <si>
    <t>Real.</t>
  </si>
  <si>
    <t>%</t>
  </si>
  <si>
    <t>Primeiras Consultas Rede</t>
  </si>
  <si>
    <t>Interconsultas</t>
  </si>
  <si>
    <t>Consultas Subseqüentes</t>
  </si>
  <si>
    <t> 272 - Consultas Não Médicas/Procedimentos Terapêuticos Não Médicos </t>
  </si>
  <si>
    <t>Consultas Não Médicas</t>
  </si>
  <si>
    <t> 571 - Cirurgia Ambulatorial Maior (CMA) </t>
  </si>
  <si>
    <t>Cirurgias ambulatoriais CMA</t>
  </si>
  <si>
    <t> 572 - Cirurgia Ambulatorial Menor (cma) </t>
  </si>
  <si>
    <t>Cirurgias ambulatoriais cma</t>
  </si>
  <si>
    <t> 680 - SADT Externo </t>
  </si>
  <si>
    <t>Mamografia</t>
  </si>
  <si>
    <t>Densitometria</t>
  </si>
  <si>
    <t>Radiologia</t>
  </si>
  <si>
    <t>Ecocardiografia</t>
  </si>
  <si>
    <t>Ultrassonografia com Doppler</t>
  </si>
  <si>
    <t>Outras Ultrassonografias</t>
  </si>
  <si>
    <t>Ultra-Sonografia</t>
  </si>
  <si>
    <t>Endoscopia Digestiva Alta</t>
  </si>
  <si>
    <t>Colonoscopia</t>
  </si>
  <si>
    <t>Outras Endoscopias</t>
  </si>
  <si>
    <t>Endoscopia</t>
  </si>
  <si>
    <t>Diagnóstico em Cardiologia (Exceto Cateterismo Cardíaco)</t>
  </si>
  <si>
    <t>Diagnóstico em Ginecologia-Obstetrícia</t>
  </si>
  <si>
    <t>Diagnóstico em Neurologia</t>
  </si>
  <si>
    <t>Diagnóstico em Otorrinolaringologia/Fonoaudiologia</t>
  </si>
  <si>
    <t>Diagnóstico em Pneumologia</t>
  </si>
  <si>
    <t>Diagnóstico em Urologia</t>
  </si>
  <si>
    <t>Métodos Diagnósticos em Especialidades</t>
  </si>
  <si>
    <t>Fonte: http://www.gestao.saude.sp.gov.br</t>
  </si>
  <si>
    <t>Ambulatório Médico de Especialidades Taboão da Serra - AME Taboão da Serra</t>
  </si>
  <si>
    <t>Fevereiro</t>
  </si>
  <si>
    <t>Março</t>
  </si>
  <si>
    <t> 767 - OCI - Oferta de Cuidados Integrados </t>
  </si>
  <si>
    <t>0901010014 OCI Avaliação Diagnóstica Inicial De Câncer De Mama</t>
  </si>
  <si>
    <t>0901010049 OCI Progressão Da Avaliação Diagnóstica De Câncer De Próstata</t>
  </si>
  <si>
    <t>0901010073 OCI Avaliação Diagnóstica De Câncer Gastrico</t>
  </si>
  <si>
    <t>0901010081 OCI Avaliação Diagnóstica De Câncer Colorretal</t>
  </si>
  <si>
    <t>Sub Total - OCI Oncologia</t>
  </si>
  <si>
    <t>0902010018 OCI Avaliação De Risco Cirurgico</t>
  </si>
  <si>
    <t>0902010026 OCI Avaliação Cardiológica</t>
  </si>
  <si>
    <t>0902010034 OCI Avaliação Diagnóstica Inicial - Sindrome Coronariana Crônica</t>
  </si>
  <si>
    <t>0902010069 OCI Avaliação Diagnóstica - Insuficiencia Cardíaca</t>
  </si>
  <si>
    <t>Sub Total - OCI Cardiologia</t>
  </si>
  <si>
    <t>0903010011 OCI Avaliação Diagnóstica Em Ortopedia Com Recursos De Radiologia</t>
  </si>
  <si>
    <t>0903010020 OCI Avaliação Diagnóstica Em Ortopedia Com Recursos De Radiologia E Ultrassonografia</t>
  </si>
  <si>
    <t>Sub Total - OCI Ortopedia</t>
  </si>
  <si>
    <t>0904010015 OCI Avaliação Inicial Diagnóstica De Deficit Auditivo</t>
  </si>
  <si>
    <t>Sub Total - OCI Otorrinolaringologia</t>
  </si>
  <si>
    <t xml:space="preserve"> </t>
  </si>
  <si>
    <t>Abril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</si>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</sst>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rgb="FF696969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8"/>
      <color rgb="FF696969"/>
      <name val="Verdan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1" fillId="0" borderId="10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3" fillId="0" borderId="11" xfId="0" applyFont="1" applyBorder="1" applyAlignment="1">
      <alignment horizontal="center" wrapText="1"/>
    </xf>
    <xf numFmtId="0" fontId="22" fillId="0" borderId="11" xfId="0" applyFont="1" applyBorder="1" applyAlignment="1">
      <alignment wrapText="1"/>
    </xf>
    <xf numFmtId="3" fontId="22" fillId="0" borderId="11" xfId="0" applyNumberFormat="1" applyFont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center" wrapText="1"/>
    </xf>
    <xf numFmtId="2" fontId="23" fillId="0" borderId="11" xfId="0" applyNumberFormat="1" applyFont="1" applyBorder="1" applyAlignment="1">
      <alignment horizontal="center" wrapText="1"/>
    </xf>
    <xf numFmtId="0" fontId="22" fillId="0" borderId="11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wrapText="1"/>
    </xf>
    <xf numFmtId="0" fontId="22" fillId="0" borderId="11" xfId="0" applyFont="1" applyBorder="1" applyAlignment="1">
      <alignment horizontal="center" wrapText="1"/>
    </xf>
    <xf numFmtId="0" fontId="23" fillId="0" borderId="11" xfId="0" applyFont="1" applyBorder="1" applyAlignment="1">
      <alignment wrapText="1"/>
    </xf>
    <xf numFmtId="4" fontId="23" fillId="0" borderId="11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2" fillId="0" borderId="11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3" fontId="22" fillId="33" borderId="11" xfId="0" applyNumberFormat="1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wrapText="1"/>
    </xf>
    <xf numFmtId="0" fontId="23" fillId="33" borderId="11" xfId="0" applyFont="1" applyFill="1" applyBorder="1" applyAlignment="1">
      <alignment horizontal="center" wrapText="1"/>
    </xf>
    <xf numFmtId="3" fontId="23" fillId="33" borderId="11" xfId="0" applyNumberFormat="1" applyFont="1" applyFill="1" applyBorder="1" applyAlignment="1">
      <alignment horizontal="center"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21" fillId="0" borderId="17" xfId="0" applyFont="1" applyBorder="1" applyAlignment="1">
      <alignment wrapText="1"/>
    </xf>
    <xf numFmtId="0" fontId="23" fillId="0" borderId="16" xfId="0" applyFont="1" applyBorder="1" applyAlignment="1">
      <alignment horizontal="center" wrapText="1"/>
    </xf>
    <xf numFmtId="0" fontId="22" fillId="0" borderId="12" xfId="0" applyFont="1" applyBorder="1" applyAlignment="1">
      <alignment wrapText="1"/>
    </xf>
    <xf numFmtId="0" fontId="22" fillId="0" borderId="13" xfId="0" applyFont="1" applyBorder="1" applyAlignment="1">
      <alignment wrapText="1"/>
    </xf>
    <xf numFmtId="0" fontId="0" fillId="0" borderId="0" xfId="0" applyAlignment="1">
      <alignment horizontal="center" wrapText="1"/>
    </xf>
    <xf numFmtId="0" fontId="24" fillId="0" borderId="17" xfId="0" applyFont="1" applyBorder="1" applyAlignment="1">
      <alignment wrapText="1"/>
    </xf>
    <xf numFmtId="0" fontId="0" fillId="0" borderId="0" xfId="0" applyAlignment="1">
      <alignment horizontal="center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298450</xdr:colOff>
      <xdr:row>1</xdr:row>
      <xdr:rowOff>60325</xdr:rowOff>
    </xdr:from>
    <xdr:to>
      <xdr:col>26</xdr:col>
      <xdr:colOff>749411</xdr:colOff>
      <xdr:row>3</xdr:row>
      <xdr:rowOff>117475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99FD7D-DEE5-40BA-A2D6-52EBC5B54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8825" y="250825"/>
          <a:ext cx="450961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536575</xdr:colOff>
      <xdr:row>1</xdr:row>
      <xdr:rowOff>95250</xdr:rowOff>
    </xdr:from>
    <xdr:to>
      <xdr:col>1</xdr:col>
      <xdr:colOff>546100</xdr:colOff>
      <xdr:row>3</xdr:row>
      <xdr:rowOff>53976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711EBAC3-FF8F-42BD-9475-69D7ED4EDB3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575" y="285750"/>
          <a:ext cx="619125" cy="339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75"/>
  <sheetViews>
    <sheetView showGridLines="0" tabSelected="1" topLeftCell="B43" zoomScaleNormal="100" workbookViewId="0">
      <selection activeCell="T68" sqref="T68"/>
    </sheetView>
  </sheetViews>
  <sheetFormatPr defaultColWidth="9.140625" defaultRowHeight="15" x14ac:dyDescent="0.25"/>
  <cols>
    <col min="1" max="1" width="9.140625" style="1"/>
    <col min="2" max="2" width="36.5703125" style="1" bestFit="1" customWidth="1"/>
    <col min="3" max="3" width="8.7109375" style="3" bestFit="1" customWidth="1"/>
    <col min="4" max="4" width="8.28515625" style="3" bestFit="1" customWidth="1"/>
    <col min="5" max="24" width="8.28515625" style="3" customWidth="1"/>
    <col min="25" max="25" width="11.28515625" style="3" customWidth="1"/>
    <col min="26" max="26" width="9.85546875" style="1" bestFit="1" customWidth="1"/>
    <col min="27" max="27" width="11.42578125" style="1" bestFit="1" customWidth="1"/>
    <col min="28" max="16384" width="9.140625" style="1"/>
  </cols>
  <sheetData>
    <row r="1" spans="2:28" ht="15" customHeight="1" x14ac:dyDescent="0.25">
      <c r="B1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2:28" ht="15" customHeight="1" x14ac:dyDescent="0.25">
      <c r="B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28" x14ac:dyDescent="0.25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2:28" ht="23.25" customHeight="1" x14ac:dyDescent="0.25">
      <c r="B4" s="30" t="s">
        <v>35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</row>
    <row r="5" spans="2:28" ht="15" customHeight="1" x14ac:dyDescent="0.25">
      <c r="B5" s="37">
        <v>2025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/>
    </row>
    <row r="6" spans="2:28" ht="15" customHeight="1" thickBot="1" x14ac:dyDescent="0.3">
      <c r="B6" s="35"/>
      <c r="C6" s="35"/>
      <c r="D6" s="3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2:28" ht="20.100000000000001" customHeight="1" thickBot="1" x14ac:dyDescent="0.3">
      <c r="B7" s="6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  <c r="AA7" s="8"/>
    </row>
    <row r="8" spans="2:28" ht="20.100000000000001" customHeight="1" thickBot="1" x14ac:dyDescent="0.3">
      <c r="B8" s="33"/>
      <c r="C8" s="28" t="s">
        <v>1</v>
      </c>
      <c r="D8" s="29"/>
      <c r="E8" s="28" t="s">
        <v>36</v>
      </c>
      <c r="F8" s="29"/>
      <c r="G8" s="28" t="s">
        <v>37</v>
      </c>
      <c r="H8" s="29"/>
      <c r="I8" s="28" t="s">
        <v>55</v>
      </c>
      <c r="J8" s="29"/>
      <c r="K8" s="28" t="s">
        <v>56</v>
      </c>
      <c r="L8" s="29"/>
      <c r="M8" s="28" t="s">
        <v>57</v>
      </c>
      <c r="N8" s="29"/>
      <c r="O8" s="28" t="s">
        <v>58</v>
      </c>
      <c r="P8" s="29"/>
      <c r="Q8" s="28" t="s">
        <v>59</v>
      </c>
      <c r="R8" s="29"/>
      <c r="S8" s="28" t="s">
        <v>60</v>
      </c>
      <c r="T8" s="29"/>
      <c r="U8" s="28" t="s">
        <v>61</v>
      </c>
      <c r="V8" s="29"/>
      <c r="W8" s="28" t="s">
        <v>62</v>
      </c>
      <c r="X8" s="29"/>
      <c r="Y8" s="28" t="s">
        <v>2</v>
      </c>
      <c r="Z8" s="32"/>
      <c r="AA8" s="29"/>
    </row>
    <row r="9" spans="2:28" ht="20.100000000000001" customHeight="1" thickBot="1" x14ac:dyDescent="0.3">
      <c r="B9" s="34"/>
      <c r="C9" s="9" t="s">
        <v>3</v>
      </c>
      <c r="D9" s="9" t="s">
        <v>4</v>
      </c>
      <c r="E9" s="9" t="s">
        <v>3</v>
      </c>
      <c r="F9" s="9" t="s">
        <v>4</v>
      </c>
      <c r="G9" s="9" t="s">
        <v>3</v>
      </c>
      <c r="H9" s="9" t="s">
        <v>4</v>
      </c>
      <c r="I9" s="9" t="s">
        <v>3</v>
      </c>
      <c r="J9" s="9" t="s">
        <v>4</v>
      </c>
      <c r="K9" s="9" t="s">
        <v>3</v>
      </c>
      <c r="L9" s="9" t="s">
        <v>4</v>
      </c>
      <c r="M9" s="9" t="s">
        <v>3</v>
      </c>
      <c r="N9" s="9" t="s">
        <v>4</v>
      </c>
      <c r="O9" s="9" t="s">
        <v>3</v>
      </c>
      <c r="P9" s="9" t="s">
        <v>4</v>
      </c>
      <c r="Q9" s="9" t="s">
        <v>3</v>
      </c>
      <c r="R9" s="9" t="s">
        <v>4</v>
      </c>
      <c r="S9" s="9" t="s">
        <v>3</v>
      </c>
      <c r="T9" s="9" t="s">
        <v>4</v>
      </c>
      <c r="U9" s="9" t="s">
        <v>3</v>
      </c>
      <c r="V9" s="9" t="s">
        <v>4</v>
      </c>
      <c r="W9" s="9" t="s">
        <v>3</v>
      </c>
      <c r="X9" s="9" t="s">
        <v>4</v>
      </c>
      <c r="Y9" s="9" t="s">
        <v>3</v>
      </c>
      <c r="Z9" s="9" t="s">
        <v>4</v>
      </c>
      <c r="AA9" s="9" t="s">
        <v>5</v>
      </c>
    </row>
    <row r="10" spans="2:28" ht="20.100000000000001" customHeight="1" thickBot="1" x14ac:dyDescent="0.3">
      <c r="B10" s="10" t="s">
        <v>6</v>
      </c>
      <c r="C10" s="11">
        <v>1283</v>
      </c>
      <c r="D10" s="11">
        <v>1160</v>
      </c>
      <c r="E10" s="11">
        <v>764</v>
      </c>
      <c r="F10" s="11">
        <v>1040</v>
      </c>
      <c r="G10" s="11">
        <v>764</v>
      </c>
      <c r="H10" s="11">
        <v>914</v>
      </c>
      <c r="I10" s="11">
        <v>764</v>
      </c>
      <c r="J10" s="11">
        <v>1220</v>
      </c>
      <c r="K10" s="11">
        <v>764</v>
      </c>
      <c r="L10" s="11">
        <v>1328</v>
      </c>
      <c r="M10" s="11">
        <v>764</v>
      </c>
      <c r="N10" s="11">
        <v>1357</v>
      </c>
      <c r="O10" s="11">
        <v>787</v>
      </c>
      <c r="P10" s="23">
        <v>853</v>
      </c>
      <c r="Q10" s="11">
        <v>787</v>
      </c>
      <c r="R10" s="23">
        <v>897</v>
      </c>
      <c r="S10" s="11">
        <v>787</v>
      </c>
      <c r="T10" s="23">
        <v>1199</v>
      </c>
      <c r="U10" s="11">
        <v>787</v>
      </c>
      <c r="V10" s="23">
        <v>1051</v>
      </c>
      <c r="W10" s="11">
        <v>787</v>
      </c>
      <c r="X10" s="23">
        <v>1185</v>
      </c>
      <c r="Y10" s="12">
        <f>C10+E10+G10+I10+K10+M10+O10+Q10+S10+U10+W10</f>
        <v>9038</v>
      </c>
      <c r="Z10" s="12">
        <f>D10+F10+H10+J10+L10+N10+P10+R10+T10+V10+X10</f>
        <v>12204</v>
      </c>
      <c r="AA10" s="13">
        <v>35.03</v>
      </c>
    </row>
    <row r="11" spans="2:28" ht="20.100000000000001" customHeight="1" thickBot="1" x14ac:dyDescent="0.3">
      <c r="B11" s="10" t="s">
        <v>7</v>
      </c>
      <c r="C11" s="14">
        <v>351</v>
      </c>
      <c r="D11" s="14">
        <v>352</v>
      </c>
      <c r="E11" s="14">
        <v>351</v>
      </c>
      <c r="F11" s="14">
        <v>217</v>
      </c>
      <c r="G11" s="14">
        <v>351</v>
      </c>
      <c r="H11" s="14">
        <v>321</v>
      </c>
      <c r="I11" s="14">
        <v>351</v>
      </c>
      <c r="J11" s="14">
        <v>528</v>
      </c>
      <c r="K11" s="14">
        <v>351</v>
      </c>
      <c r="L11" s="14">
        <v>749</v>
      </c>
      <c r="M11" s="14">
        <v>351</v>
      </c>
      <c r="N11" s="14">
        <v>644</v>
      </c>
      <c r="O11" s="14">
        <v>351</v>
      </c>
      <c r="P11" s="24">
        <v>286</v>
      </c>
      <c r="Q11" s="14">
        <v>351</v>
      </c>
      <c r="R11" s="24">
        <v>521</v>
      </c>
      <c r="S11" s="14">
        <v>351</v>
      </c>
      <c r="T11" s="24">
        <v>440</v>
      </c>
      <c r="U11" s="14">
        <v>351</v>
      </c>
      <c r="V11" s="24">
        <v>371</v>
      </c>
      <c r="W11" s="14">
        <v>351</v>
      </c>
      <c r="X11" s="24">
        <v>338</v>
      </c>
      <c r="Y11" s="12">
        <f t="shared" ref="Y11:Z13" si="0">C11+E11+G11+I11+K11+M11+O11+Q11+S11+U11+W11</f>
        <v>3861</v>
      </c>
      <c r="Z11" s="12">
        <f t="shared" si="0"/>
        <v>4767</v>
      </c>
      <c r="AA11" s="13">
        <v>23.47</v>
      </c>
    </row>
    <row r="12" spans="2:28" ht="20.100000000000001" customHeight="1" thickBot="1" x14ac:dyDescent="0.3">
      <c r="B12" s="10" t="s">
        <v>8</v>
      </c>
      <c r="C12" s="11">
        <v>1751</v>
      </c>
      <c r="D12" s="11">
        <v>1541</v>
      </c>
      <c r="E12" s="11">
        <v>1232</v>
      </c>
      <c r="F12" s="11">
        <v>1864</v>
      </c>
      <c r="G12" s="11">
        <v>1232</v>
      </c>
      <c r="H12" s="11">
        <v>1625</v>
      </c>
      <c r="I12" s="11">
        <v>1232</v>
      </c>
      <c r="J12" s="11">
        <v>1898</v>
      </c>
      <c r="K12" s="11">
        <v>1232</v>
      </c>
      <c r="L12" s="11">
        <v>1879</v>
      </c>
      <c r="M12" s="11">
        <v>1232</v>
      </c>
      <c r="N12" s="11">
        <v>1656</v>
      </c>
      <c r="O12" s="11">
        <v>1270</v>
      </c>
      <c r="P12" s="23">
        <v>1616</v>
      </c>
      <c r="Q12" s="11">
        <v>1270</v>
      </c>
      <c r="R12" s="23">
        <v>1719</v>
      </c>
      <c r="S12" s="11">
        <v>1270</v>
      </c>
      <c r="T12" s="23">
        <v>1782</v>
      </c>
      <c r="U12" s="11">
        <v>1270</v>
      </c>
      <c r="V12" s="23">
        <v>1927</v>
      </c>
      <c r="W12" s="11">
        <v>1270</v>
      </c>
      <c r="X12" s="23">
        <v>2172</v>
      </c>
      <c r="Y12" s="12">
        <f t="shared" si="0"/>
        <v>14261</v>
      </c>
      <c r="Z12" s="12">
        <f t="shared" si="0"/>
        <v>19679</v>
      </c>
      <c r="AA12" s="13">
        <v>37.99</v>
      </c>
    </row>
    <row r="13" spans="2:28" ht="20.100000000000001" customHeight="1" thickBot="1" x14ac:dyDescent="0.3">
      <c r="B13" s="10" t="s">
        <v>2</v>
      </c>
      <c r="C13" s="11">
        <f t="shared" ref="C13:D13" si="1">SUM(C10:C12)</f>
        <v>3385</v>
      </c>
      <c r="D13" s="11">
        <f t="shared" si="1"/>
        <v>3053</v>
      </c>
      <c r="E13" s="11">
        <f t="shared" ref="E13:F13" si="2">SUM(E10:E12)</f>
        <v>2347</v>
      </c>
      <c r="F13" s="11">
        <f t="shared" si="2"/>
        <v>3121</v>
      </c>
      <c r="G13" s="11">
        <f t="shared" ref="G13:H13" si="3">SUM(G10:G12)</f>
        <v>2347</v>
      </c>
      <c r="H13" s="11">
        <f t="shared" si="3"/>
        <v>2860</v>
      </c>
      <c r="I13" s="11">
        <f t="shared" ref="I13:J13" si="4">SUM(I10:I12)</f>
        <v>2347</v>
      </c>
      <c r="J13" s="11">
        <f t="shared" si="4"/>
        <v>3646</v>
      </c>
      <c r="K13" s="11">
        <f t="shared" ref="K13:L13" si="5">SUM(K10:K12)</f>
        <v>2347</v>
      </c>
      <c r="L13" s="11">
        <f t="shared" si="5"/>
        <v>3956</v>
      </c>
      <c r="M13" s="11">
        <f t="shared" ref="M13:O13" si="6">SUM(M10:M12)</f>
        <v>2347</v>
      </c>
      <c r="N13" s="11">
        <f>SUM(N10:N12)</f>
        <v>3657</v>
      </c>
      <c r="O13" s="11">
        <f t="shared" si="6"/>
        <v>2408</v>
      </c>
      <c r="P13" s="23">
        <f>SUM(P10:P12)</f>
        <v>2755</v>
      </c>
      <c r="Q13" s="11">
        <f t="shared" ref="Q13:S13" si="7">SUM(Q10:Q12)</f>
        <v>2408</v>
      </c>
      <c r="R13" s="23">
        <f>SUM(R10:R12)</f>
        <v>3137</v>
      </c>
      <c r="S13" s="11">
        <f t="shared" si="7"/>
        <v>2408</v>
      </c>
      <c r="T13" s="23">
        <f>SUM(T10:T12)</f>
        <v>3421</v>
      </c>
      <c r="U13" s="11">
        <f t="shared" ref="U13:W13" si="8">SUM(U10:U12)</f>
        <v>2408</v>
      </c>
      <c r="V13" s="23">
        <f>SUM(V10:V12)</f>
        <v>3349</v>
      </c>
      <c r="W13" s="11">
        <f t="shared" si="8"/>
        <v>2408</v>
      </c>
      <c r="X13" s="23">
        <f>SUM(X10:X12)</f>
        <v>3695</v>
      </c>
      <c r="Y13" s="12">
        <f t="shared" si="0"/>
        <v>27160</v>
      </c>
      <c r="Z13" s="12">
        <f t="shared" si="0"/>
        <v>36650</v>
      </c>
      <c r="AA13" s="13">
        <v>34.94</v>
      </c>
    </row>
    <row r="14" spans="2:28" ht="14.25" customHeight="1" x14ac:dyDescent="0.25">
      <c r="B14" s="16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8"/>
      <c r="AA14" s="8"/>
    </row>
    <row r="15" spans="2:28" ht="20.100000000000001" customHeight="1" thickBot="1" x14ac:dyDescent="0.3">
      <c r="B15" s="31" t="s">
        <v>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8"/>
      <c r="AA15" s="8"/>
    </row>
    <row r="16" spans="2:28" ht="20.100000000000001" customHeight="1" thickBot="1" x14ac:dyDescent="0.3">
      <c r="B16" s="33"/>
      <c r="C16" s="28" t="s">
        <v>1</v>
      </c>
      <c r="D16" s="29"/>
      <c r="E16" s="28" t="s">
        <v>36</v>
      </c>
      <c r="F16" s="29"/>
      <c r="G16" s="28" t="s">
        <v>37</v>
      </c>
      <c r="H16" s="29"/>
      <c r="I16" s="28" t="s">
        <v>55</v>
      </c>
      <c r="J16" s="29"/>
      <c r="K16" s="28" t="s">
        <v>56</v>
      </c>
      <c r="L16" s="29"/>
      <c r="M16" s="28" t="s">
        <v>57</v>
      </c>
      <c r="N16" s="29"/>
      <c r="O16" s="28" t="s">
        <v>58</v>
      </c>
      <c r="P16" s="29"/>
      <c r="Q16" s="28" t="s">
        <v>59</v>
      </c>
      <c r="R16" s="29"/>
      <c r="S16" s="28" t="s">
        <v>60</v>
      </c>
      <c r="T16" s="29"/>
      <c r="U16" s="28" t="s">
        <v>61</v>
      </c>
      <c r="V16" s="29"/>
      <c r="W16" s="28" t="s">
        <v>62</v>
      </c>
      <c r="X16" s="29"/>
      <c r="Y16" s="28" t="s">
        <v>2</v>
      </c>
      <c r="Z16" s="32"/>
      <c r="AA16" s="29"/>
    </row>
    <row r="17" spans="2:29" ht="20.100000000000001" customHeight="1" thickBot="1" x14ac:dyDescent="0.3">
      <c r="B17" s="34"/>
      <c r="C17" s="9" t="s">
        <v>3</v>
      </c>
      <c r="D17" s="9" t="s">
        <v>4</v>
      </c>
      <c r="E17" s="9" t="s">
        <v>3</v>
      </c>
      <c r="F17" s="9" t="s">
        <v>4</v>
      </c>
      <c r="G17" s="9" t="s">
        <v>3</v>
      </c>
      <c r="H17" s="9" t="s">
        <v>4</v>
      </c>
      <c r="I17" s="9" t="s">
        <v>3</v>
      </c>
      <c r="J17" s="9" t="s">
        <v>4</v>
      </c>
      <c r="K17" s="9" t="s">
        <v>3</v>
      </c>
      <c r="L17" s="9" t="s">
        <v>4</v>
      </c>
      <c r="M17" s="9" t="s">
        <v>3</v>
      </c>
      <c r="N17" s="9" t="s">
        <v>4</v>
      </c>
      <c r="O17" s="9" t="s">
        <v>3</v>
      </c>
      <c r="P17" s="9" t="s">
        <v>4</v>
      </c>
      <c r="Q17" s="9" t="s">
        <v>3</v>
      </c>
      <c r="R17" s="9" t="s">
        <v>4</v>
      </c>
      <c r="S17" s="9" t="s">
        <v>3</v>
      </c>
      <c r="T17" s="9" t="s">
        <v>4</v>
      </c>
      <c r="U17" s="9" t="s">
        <v>3</v>
      </c>
      <c r="V17" s="9" t="s">
        <v>4</v>
      </c>
      <c r="W17" s="9" t="s">
        <v>3</v>
      </c>
      <c r="X17" s="9" t="s">
        <v>4</v>
      </c>
      <c r="Y17" s="9" t="s">
        <v>3</v>
      </c>
      <c r="Z17" s="9" t="s">
        <v>4</v>
      </c>
      <c r="AA17" s="9" t="s">
        <v>5</v>
      </c>
    </row>
    <row r="18" spans="2:29" ht="20.100000000000001" customHeight="1" thickBot="1" x14ac:dyDescent="0.3">
      <c r="B18" s="10" t="s">
        <v>10</v>
      </c>
      <c r="C18" s="11">
        <v>900</v>
      </c>
      <c r="D18" s="11">
        <v>1105</v>
      </c>
      <c r="E18" s="11">
        <v>900</v>
      </c>
      <c r="F18" s="11">
        <v>1001</v>
      </c>
      <c r="G18" s="11">
        <v>900</v>
      </c>
      <c r="H18" s="11">
        <v>1172</v>
      </c>
      <c r="I18" s="11">
        <v>900</v>
      </c>
      <c r="J18" s="11">
        <v>1274</v>
      </c>
      <c r="K18" s="11">
        <v>900</v>
      </c>
      <c r="L18" s="11">
        <v>1243</v>
      </c>
      <c r="M18" s="11">
        <v>900</v>
      </c>
      <c r="N18" s="11">
        <v>1068</v>
      </c>
      <c r="O18" s="11">
        <v>927</v>
      </c>
      <c r="P18" s="23">
        <v>1130</v>
      </c>
      <c r="Q18" s="11">
        <v>927</v>
      </c>
      <c r="R18" s="23">
        <v>1472</v>
      </c>
      <c r="S18" s="23">
        <v>927</v>
      </c>
      <c r="T18" s="23">
        <v>1133</v>
      </c>
      <c r="U18" s="23">
        <v>927</v>
      </c>
      <c r="V18" s="23">
        <v>951</v>
      </c>
      <c r="W18" s="23">
        <v>927</v>
      </c>
      <c r="X18" s="23">
        <v>1106</v>
      </c>
      <c r="Y18" s="12">
        <f>C18+E18+G18+I18+K18+M18+O18+Q18+S18+U18+W18</f>
        <v>10035</v>
      </c>
      <c r="Z18" s="12">
        <f>D18+F18+H18+J18+L18+N18+P18+R18+T18+V18+X18</f>
        <v>12655</v>
      </c>
      <c r="AA18" s="13">
        <v>26.11</v>
      </c>
    </row>
    <row r="19" spans="2:29" ht="20.100000000000001" customHeight="1" thickBot="1" x14ac:dyDescent="0.3">
      <c r="B19" s="10" t="s">
        <v>2</v>
      </c>
      <c r="C19" s="11">
        <f t="shared" ref="C19:H19" si="9">SUM(C18)</f>
        <v>900</v>
      </c>
      <c r="D19" s="11">
        <f t="shared" si="9"/>
        <v>1105</v>
      </c>
      <c r="E19" s="11">
        <f t="shared" si="9"/>
        <v>900</v>
      </c>
      <c r="F19" s="11">
        <f t="shared" si="9"/>
        <v>1001</v>
      </c>
      <c r="G19" s="11">
        <f t="shared" si="9"/>
        <v>900</v>
      </c>
      <c r="H19" s="11">
        <f t="shared" si="9"/>
        <v>1172</v>
      </c>
      <c r="I19" s="11">
        <f t="shared" ref="I19:J19" si="10">SUM(I18)</f>
        <v>900</v>
      </c>
      <c r="J19" s="11">
        <f t="shared" si="10"/>
        <v>1274</v>
      </c>
      <c r="K19" s="11">
        <f t="shared" ref="K19:L19" si="11">SUM(K18)</f>
        <v>900</v>
      </c>
      <c r="L19" s="11">
        <f t="shared" si="11"/>
        <v>1243</v>
      </c>
      <c r="M19" s="11">
        <f t="shared" ref="M19:O19" si="12">SUM(M18)</f>
        <v>900</v>
      </c>
      <c r="N19" s="11">
        <f>SUM(N18)</f>
        <v>1068</v>
      </c>
      <c r="O19" s="11">
        <f t="shared" si="12"/>
        <v>927</v>
      </c>
      <c r="P19" s="23">
        <f>SUM(P18)</f>
        <v>1130</v>
      </c>
      <c r="Q19" s="11">
        <f t="shared" ref="Q19" si="13">SUM(Q18)</f>
        <v>927</v>
      </c>
      <c r="R19" s="23">
        <f>SUM(R18)</f>
        <v>1472</v>
      </c>
      <c r="S19" s="23">
        <v>927</v>
      </c>
      <c r="T19" s="23">
        <v>1133</v>
      </c>
      <c r="U19" s="23">
        <v>927</v>
      </c>
      <c r="V19" s="23">
        <f>V18</f>
        <v>951</v>
      </c>
      <c r="W19" s="23">
        <v>927</v>
      </c>
      <c r="X19" s="23">
        <f>X18</f>
        <v>1106</v>
      </c>
      <c r="Y19" s="12">
        <f>C19+E19+G19+I19+K19+M19+O19+Q19+S19+U19+W19</f>
        <v>10035</v>
      </c>
      <c r="Z19" s="12">
        <f>D19+F19+H19+J19+L19+N19+P19+R19+T19+V19+X19</f>
        <v>12655</v>
      </c>
      <c r="AA19" s="13">
        <v>26.11</v>
      </c>
    </row>
    <row r="20" spans="2:29" ht="13.5" customHeight="1" x14ac:dyDescent="0.25">
      <c r="B20" s="16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8"/>
      <c r="AA20" s="8"/>
    </row>
    <row r="21" spans="2:29" ht="20.100000000000001" customHeight="1" thickBot="1" x14ac:dyDescent="0.3">
      <c r="B21" s="31" t="s">
        <v>11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8"/>
      <c r="AA21" s="8"/>
    </row>
    <row r="22" spans="2:29" ht="20.100000000000001" customHeight="1" thickBot="1" x14ac:dyDescent="0.3">
      <c r="B22" s="33"/>
      <c r="C22" s="28" t="s">
        <v>1</v>
      </c>
      <c r="D22" s="29"/>
      <c r="E22" s="28" t="s">
        <v>36</v>
      </c>
      <c r="F22" s="29"/>
      <c r="G22" s="28" t="s">
        <v>37</v>
      </c>
      <c r="H22" s="29"/>
      <c r="I22" s="28" t="s">
        <v>55</v>
      </c>
      <c r="J22" s="29"/>
      <c r="K22" s="28" t="s">
        <v>56</v>
      </c>
      <c r="L22" s="29"/>
      <c r="M22" s="28" t="s">
        <v>57</v>
      </c>
      <c r="N22" s="29"/>
      <c r="O22" s="28" t="s">
        <v>58</v>
      </c>
      <c r="P22" s="29"/>
      <c r="Q22" s="28" t="s">
        <v>59</v>
      </c>
      <c r="R22" s="29"/>
      <c r="S22" s="28" t="s">
        <v>60</v>
      </c>
      <c r="T22" s="29"/>
      <c r="U22" s="28" t="s">
        <v>61</v>
      </c>
      <c r="V22" s="29"/>
      <c r="W22" s="28" t="s">
        <v>62</v>
      </c>
      <c r="X22" s="29"/>
      <c r="Y22" s="28" t="s">
        <v>2</v>
      </c>
      <c r="Z22" s="32"/>
      <c r="AA22" s="29"/>
    </row>
    <row r="23" spans="2:29" ht="20.100000000000001" customHeight="1" thickBot="1" x14ac:dyDescent="0.3">
      <c r="B23" s="34"/>
      <c r="C23" s="9" t="s">
        <v>3</v>
      </c>
      <c r="D23" s="9" t="s">
        <v>4</v>
      </c>
      <c r="E23" s="9" t="s">
        <v>3</v>
      </c>
      <c r="F23" s="9" t="s">
        <v>4</v>
      </c>
      <c r="G23" s="9" t="s">
        <v>3</v>
      </c>
      <c r="H23" s="9" t="s">
        <v>4</v>
      </c>
      <c r="I23" s="9" t="s">
        <v>3</v>
      </c>
      <c r="J23" s="9" t="s">
        <v>4</v>
      </c>
      <c r="K23" s="9" t="s">
        <v>3</v>
      </c>
      <c r="L23" s="9" t="s">
        <v>4</v>
      </c>
      <c r="M23" s="9" t="s">
        <v>3</v>
      </c>
      <c r="N23" s="9" t="s">
        <v>4</v>
      </c>
      <c r="O23" s="9" t="s">
        <v>3</v>
      </c>
      <c r="P23" s="9" t="s">
        <v>4</v>
      </c>
      <c r="Q23" s="9" t="s">
        <v>3</v>
      </c>
      <c r="R23" s="9" t="s">
        <v>4</v>
      </c>
      <c r="S23" s="9" t="s">
        <v>3</v>
      </c>
      <c r="T23" s="9" t="s">
        <v>4</v>
      </c>
      <c r="U23" s="9" t="s">
        <v>3</v>
      </c>
      <c r="V23" s="9" t="s">
        <v>4</v>
      </c>
      <c r="W23" s="9" t="s">
        <v>3</v>
      </c>
      <c r="X23" s="9" t="s">
        <v>4</v>
      </c>
      <c r="Y23" s="9" t="s">
        <v>3</v>
      </c>
      <c r="Z23" s="9" t="s">
        <v>4</v>
      </c>
      <c r="AA23" s="9" t="s">
        <v>5</v>
      </c>
    </row>
    <row r="24" spans="2:29" ht="20.100000000000001" customHeight="1" thickBot="1" x14ac:dyDescent="0.3">
      <c r="B24" s="10" t="s">
        <v>12</v>
      </c>
      <c r="C24" s="17">
        <v>90</v>
      </c>
      <c r="D24" s="17">
        <v>110</v>
      </c>
      <c r="E24" s="17">
        <v>90</v>
      </c>
      <c r="F24" s="17">
        <v>68</v>
      </c>
      <c r="G24" s="17">
        <v>90</v>
      </c>
      <c r="H24" s="17">
        <v>112</v>
      </c>
      <c r="I24" s="17">
        <v>90</v>
      </c>
      <c r="J24" s="17">
        <v>93</v>
      </c>
      <c r="K24" s="17">
        <v>90</v>
      </c>
      <c r="L24" s="17">
        <v>73</v>
      </c>
      <c r="M24" s="17">
        <v>90</v>
      </c>
      <c r="N24" s="17">
        <v>99</v>
      </c>
      <c r="O24" s="17">
        <v>90</v>
      </c>
      <c r="P24" s="25">
        <v>53</v>
      </c>
      <c r="Q24" s="17">
        <v>90</v>
      </c>
      <c r="R24" s="25">
        <v>95</v>
      </c>
      <c r="S24" s="17">
        <v>90</v>
      </c>
      <c r="T24" s="25">
        <v>126</v>
      </c>
      <c r="U24" s="17">
        <v>90</v>
      </c>
      <c r="V24" s="25">
        <v>105</v>
      </c>
      <c r="W24" s="17">
        <v>90</v>
      </c>
      <c r="X24" s="25">
        <v>132</v>
      </c>
      <c r="Y24" s="12">
        <f>C24+E24+G24+I24+K24+M24+O24+Q24+S24+U24+W24</f>
        <v>990</v>
      </c>
      <c r="Z24" s="12">
        <f>D24+F24+H24+J24+L24+N24+P24+R24+T24+V24+X24</f>
        <v>1066</v>
      </c>
      <c r="AA24" s="13">
        <v>7.68</v>
      </c>
    </row>
    <row r="25" spans="2:29" ht="20.100000000000001" customHeight="1" thickBot="1" x14ac:dyDescent="0.3">
      <c r="B25" s="10" t="s">
        <v>2</v>
      </c>
      <c r="C25" s="17">
        <v>90</v>
      </c>
      <c r="D25" s="17">
        <v>110</v>
      </c>
      <c r="E25" s="17">
        <v>90</v>
      </c>
      <c r="F25" s="17">
        <v>68</v>
      </c>
      <c r="G25" s="17">
        <v>90</v>
      </c>
      <c r="H25" s="17">
        <v>112</v>
      </c>
      <c r="I25" s="17">
        <v>90</v>
      </c>
      <c r="J25" s="17">
        <v>93</v>
      </c>
      <c r="K25" s="17">
        <v>90</v>
      </c>
      <c r="L25" s="17">
        <v>73</v>
      </c>
      <c r="M25" s="17">
        <v>90</v>
      </c>
      <c r="N25" s="17">
        <f>SUM(N24)</f>
        <v>99</v>
      </c>
      <c r="O25" s="17">
        <v>90</v>
      </c>
      <c r="P25" s="25">
        <f>SUM(P24)</f>
        <v>53</v>
      </c>
      <c r="Q25" s="17">
        <v>90</v>
      </c>
      <c r="R25" s="25">
        <f>SUM(R24)</f>
        <v>95</v>
      </c>
      <c r="S25" s="17">
        <v>90</v>
      </c>
      <c r="T25" s="25">
        <f>SUM(T24)</f>
        <v>126</v>
      </c>
      <c r="U25" s="17">
        <v>90</v>
      </c>
      <c r="V25" s="25">
        <f>SUM(V24)</f>
        <v>105</v>
      </c>
      <c r="W25" s="17">
        <v>90</v>
      </c>
      <c r="X25" s="25">
        <f>SUM(X24)</f>
        <v>132</v>
      </c>
      <c r="Y25" s="12">
        <f>C25+E25+G25+I25+K25+M25+O25+Q25+S25+U25+W25</f>
        <v>990</v>
      </c>
      <c r="Z25" s="12">
        <f>D25+F25+H25+J25+L25+N25+P25+R25+T25+V25+X25</f>
        <v>1066</v>
      </c>
      <c r="AA25" s="13">
        <f>SUM(AA24)</f>
        <v>7.68</v>
      </c>
    </row>
    <row r="26" spans="2:29" ht="9.75" customHeight="1" x14ac:dyDescent="0.25">
      <c r="B26" s="16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8"/>
      <c r="AA26" s="8"/>
    </row>
    <row r="27" spans="2:29" ht="20.100000000000001" customHeight="1" thickBot="1" x14ac:dyDescent="0.3">
      <c r="B27" s="31" t="s">
        <v>13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8"/>
      <c r="AA27" s="8"/>
      <c r="AC27" s="1" t="s">
        <v>54</v>
      </c>
    </row>
    <row r="28" spans="2:29" ht="20.100000000000001" customHeight="1" thickBot="1" x14ac:dyDescent="0.3">
      <c r="B28" s="33"/>
      <c r="C28" s="28" t="s">
        <v>1</v>
      </c>
      <c r="D28" s="29"/>
      <c r="E28" s="28" t="s">
        <v>36</v>
      </c>
      <c r="F28" s="29"/>
      <c r="G28" s="28" t="s">
        <v>37</v>
      </c>
      <c r="H28" s="29"/>
      <c r="I28" s="28" t="s">
        <v>55</v>
      </c>
      <c r="J28" s="29"/>
      <c r="K28" s="28" t="s">
        <v>56</v>
      </c>
      <c r="L28" s="29"/>
      <c r="M28" s="28" t="s">
        <v>57</v>
      </c>
      <c r="N28" s="29"/>
      <c r="O28" s="28" t="s">
        <v>58</v>
      </c>
      <c r="P28" s="29"/>
      <c r="Q28" s="28" t="s">
        <v>59</v>
      </c>
      <c r="R28" s="29"/>
      <c r="S28" s="28" t="s">
        <v>60</v>
      </c>
      <c r="T28" s="29"/>
      <c r="U28" s="28" t="s">
        <v>61</v>
      </c>
      <c r="V28" s="29"/>
      <c r="W28" s="28" t="s">
        <v>62</v>
      </c>
      <c r="X28" s="29"/>
      <c r="Y28" s="28" t="s">
        <v>2</v>
      </c>
      <c r="Z28" s="32"/>
      <c r="AA28" s="29"/>
    </row>
    <row r="29" spans="2:29" ht="20.100000000000001" customHeight="1" thickBot="1" x14ac:dyDescent="0.3">
      <c r="B29" s="34"/>
      <c r="C29" s="9" t="s">
        <v>3</v>
      </c>
      <c r="D29" s="9" t="s">
        <v>4</v>
      </c>
      <c r="E29" s="9" t="s">
        <v>3</v>
      </c>
      <c r="F29" s="9" t="s">
        <v>4</v>
      </c>
      <c r="G29" s="9" t="s">
        <v>3</v>
      </c>
      <c r="H29" s="9" t="s">
        <v>4</v>
      </c>
      <c r="I29" s="9" t="s">
        <v>3</v>
      </c>
      <c r="J29" s="9" t="s">
        <v>4</v>
      </c>
      <c r="K29" s="9" t="s">
        <v>3</v>
      </c>
      <c r="L29" s="9" t="s">
        <v>4</v>
      </c>
      <c r="M29" s="9" t="s">
        <v>3</v>
      </c>
      <c r="N29" s="9" t="s">
        <v>4</v>
      </c>
      <c r="O29" s="9" t="s">
        <v>3</v>
      </c>
      <c r="P29" s="9" t="s">
        <v>4</v>
      </c>
      <c r="Q29" s="9" t="s">
        <v>3</v>
      </c>
      <c r="R29" s="9" t="s">
        <v>4</v>
      </c>
      <c r="S29" s="9" t="s">
        <v>3</v>
      </c>
      <c r="T29" s="9" t="s">
        <v>4</v>
      </c>
      <c r="U29" s="9" t="s">
        <v>3</v>
      </c>
      <c r="V29" s="9" t="s">
        <v>4</v>
      </c>
      <c r="W29" s="9" t="s">
        <v>3</v>
      </c>
      <c r="X29" s="9" t="s">
        <v>4</v>
      </c>
      <c r="Y29" s="9" t="s">
        <v>3</v>
      </c>
      <c r="Z29" s="9" t="s">
        <v>4</v>
      </c>
      <c r="AA29" s="9" t="s">
        <v>5</v>
      </c>
    </row>
    <row r="30" spans="2:29" ht="20.100000000000001" customHeight="1" thickBot="1" x14ac:dyDescent="0.3">
      <c r="B30" s="10" t="s">
        <v>14</v>
      </c>
      <c r="C30" s="17">
        <v>170</v>
      </c>
      <c r="D30" s="17">
        <v>166</v>
      </c>
      <c r="E30" s="17">
        <v>170</v>
      </c>
      <c r="F30" s="17">
        <v>162</v>
      </c>
      <c r="G30" s="17">
        <v>170</v>
      </c>
      <c r="H30" s="17">
        <v>183</v>
      </c>
      <c r="I30" s="17">
        <v>170</v>
      </c>
      <c r="J30" s="17">
        <v>154</v>
      </c>
      <c r="K30" s="17">
        <v>170</v>
      </c>
      <c r="L30" s="17">
        <v>204</v>
      </c>
      <c r="M30" s="17">
        <v>170</v>
      </c>
      <c r="N30" s="17">
        <v>151</v>
      </c>
      <c r="O30" s="17">
        <v>170</v>
      </c>
      <c r="P30" s="25">
        <v>121</v>
      </c>
      <c r="Q30" s="17">
        <v>170</v>
      </c>
      <c r="R30" s="25">
        <v>184</v>
      </c>
      <c r="S30" s="17">
        <v>170</v>
      </c>
      <c r="T30" s="25">
        <v>183</v>
      </c>
      <c r="U30" s="17">
        <v>170</v>
      </c>
      <c r="V30" s="25">
        <v>189</v>
      </c>
      <c r="W30" s="17">
        <v>170</v>
      </c>
      <c r="X30" s="25">
        <v>187</v>
      </c>
      <c r="Y30" s="12">
        <f>C30+E30+G30+I30+K30+M30+O30+Q30+S30+U30+W30</f>
        <v>1870</v>
      </c>
      <c r="Z30" s="12">
        <f>D30+F30+H30+J30+L30+N30+P30+R30+T30+V30+X30</f>
        <v>1884</v>
      </c>
      <c r="AA30" s="13">
        <v>0.75</v>
      </c>
    </row>
    <row r="31" spans="2:29" ht="20.100000000000001" customHeight="1" thickBot="1" x14ac:dyDescent="0.3">
      <c r="B31" s="10" t="s">
        <v>2</v>
      </c>
      <c r="C31" s="17">
        <v>170</v>
      </c>
      <c r="D31" s="17">
        <v>166</v>
      </c>
      <c r="E31" s="17">
        <v>170</v>
      </c>
      <c r="F31" s="17">
        <v>162</v>
      </c>
      <c r="G31" s="17">
        <v>170</v>
      </c>
      <c r="H31" s="17">
        <v>183</v>
      </c>
      <c r="I31" s="17">
        <v>170</v>
      </c>
      <c r="J31" s="17">
        <v>154</v>
      </c>
      <c r="K31" s="17">
        <v>170</v>
      </c>
      <c r="L31" s="17">
        <v>204</v>
      </c>
      <c r="M31" s="17">
        <v>170</v>
      </c>
      <c r="N31" s="17">
        <f>SUM(N30)</f>
        <v>151</v>
      </c>
      <c r="O31" s="17">
        <v>170</v>
      </c>
      <c r="P31" s="25">
        <f>SUM(P30)</f>
        <v>121</v>
      </c>
      <c r="Q31" s="17">
        <v>170</v>
      </c>
      <c r="R31" s="25">
        <f>SUM(R30)</f>
        <v>184</v>
      </c>
      <c r="S31" s="17">
        <v>170</v>
      </c>
      <c r="T31" s="25">
        <f>SUM(T30)</f>
        <v>183</v>
      </c>
      <c r="U31" s="17">
        <v>170</v>
      </c>
      <c r="V31" s="25">
        <f>SUM(V30)</f>
        <v>189</v>
      </c>
      <c r="W31" s="17">
        <v>170</v>
      </c>
      <c r="X31" s="25">
        <f>SUM(X30)</f>
        <v>187</v>
      </c>
      <c r="Y31" s="12">
        <f>C31+E31+G31+I31+K31+M31+O31+Q31+S31+U31+W31</f>
        <v>1870</v>
      </c>
      <c r="Z31" s="12">
        <f>D31+F31+H31+J31+L31+N31+P31+R31+T31+V31+X31</f>
        <v>1884</v>
      </c>
      <c r="AA31" s="13">
        <f>AA30</f>
        <v>0.75</v>
      </c>
    </row>
    <row r="32" spans="2:29" ht="11.25" customHeight="1" x14ac:dyDescent="0.25">
      <c r="B32" s="16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8"/>
      <c r="AA32" s="8"/>
    </row>
    <row r="33" spans="2:27" ht="20.100000000000001" customHeight="1" thickBot="1" x14ac:dyDescent="0.3">
      <c r="B33" s="31" t="s">
        <v>15</v>
      </c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8"/>
      <c r="AA33" s="8"/>
    </row>
    <row r="34" spans="2:27" ht="20.100000000000001" customHeight="1" thickBot="1" x14ac:dyDescent="0.3">
      <c r="B34" s="33"/>
      <c r="C34" s="28" t="s">
        <v>1</v>
      </c>
      <c r="D34" s="29"/>
      <c r="E34" s="28" t="s">
        <v>36</v>
      </c>
      <c r="F34" s="29"/>
      <c r="G34" s="28" t="s">
        <v>37</v>
      </c>
      <c r="H34" s="29"/>
      <c r="I34" s="28" t="s">
        <v>55</v>
      </c>
      <c r="J34" s="29"/>
      <c r="K34" s="28" t="s">
        <v>56</v>
      </c>
      <c r="L34" s="29"/>
      <c r="M34" s="28" t="s">
        <v>57</v>
      </c>
      <c r="N34" s="29"/>
      <c r="O34" s="28" t="s">
        <v>58</v>
      </c>
      <c r="P34" s="29"/>
      <c r="Q34" s="28" t="s">
        <v>59</v>
      </c>
      <c r="R34" s="29"/>
      <c r="S34" s="28" t="s">
        <v>60</v>
      </c>
      <c r="T34" s="29"/>
      <c r="U34" s="28" t="s">
        <v>61</v>
      </c>
      <c r="V34" s="29"/>
      <c r="W34" s="28" t="s">
        <v>62</v>
      </c>
      <c r="X34" s="29"/>
      <c r="Y34" s="28" t="s">
        <v>2</v>
      </c>
      <c r="Z34" s="32"/>
      <c r="AA34" s="29"/>
    </row>
    <row r="35" spans="2:27" ht="20.100000000000001" customHeight="1" thickBot="1" x14ac:dyDescent="0.3">
      <c r="B35" s="34"/>
      <c r="C35" s="9" t="s">
        <v>3</v>
      </c>
      <c r="D35" s="9" t="s">
        <v>4</v>
      </c>
      <c r="E35" s="9" t="s">
        <v>3</v>
      </c>
      <c r="F35" s="9" t="s">
        <v>4</v>
      </c>
      <c r="G35" s="9" t="s">
        <v>3</v>
      </c>
      <c r="H35" s="9" t="s">
        <v>4</v>
      </c>
      <c r="I35" s="9" t="s">
        <v>3</v>
      </c>
      <c r="J35" s="9" t="s">
        <v>4</v>
      </c>
      <c r="K35" s="9" t="s">
        <v>3</v>
      </c>
      <c r="L35" s="9" t="s">
        <v>4</v>
      </c>
      <c r="M35" s="9" t="s">
        <v>3</v>
      </c>
      <c r="N35" s="9" t="s">
        <v>4</v>
      </c>
      <c r="O35" s="9" t="s">
        <v>3</v>
      </c>
      <c r="P35" s="9" t="s">
        <v>4</v>
      </c>
      <c r="Q35" s="9" t="s">
        <v>3</v>
      </c>
      <c r="R35" s="9" t="s">
        <v>4</v>
      </c>
      <c r="S35" s="9" t="s">
        <v>3</v>
      </c>
      <c r="T35" s="9" t="s">
        <v>4</v>
      </c>
      <c r="U35" s="9" t="s">
        <v>3</v>
      </c>
      <c r="V35" s="9" t="s">
        <v>4</v>
      </c>
      <c r="W35" s="9" t="s">
        <v>3</v>
      </c>
      <c r="X35" s="9" t="s">
        <v>4</v>
      </c>
      <c r="Y35" s="9" t="s">
        <v>3</v>
      </c>
      <c r="Z35" s="9" t="s">
        <v>4</v>
      </c>
      <c r="AA35" s="9" t="s">
        <v>5</v>
      </c>
    </row>
    <row r="36" spans="2:27" ht="20.100000000000001" customHeight="1" thickBot="1" x14ac:dyDescent="0.3">
      <c r="B36" s="10" t="s">
        <v>16</v>
      </c>
      <c r="C36" s="17">
        <v>192</v>
      </c>
      <c r="D36" s="17">
        <v>213</v>
      </c>
      <c r="E36" s="17">
        <v>188</v>
      </c>
      <c r="F36" s="17">
        <v>154</v>
      </c>
      <c r="G36" s="17">
        <v>188</v>
      </c>
      <c r="H36" s="17">
        <v>54</v>
      </c>
      <c r="I36" s="17">
        <v>188</v>
      </c>
      <c r="J36" s="17">
        <v>197</v>
      </c>
      <c r="K36" s="17">
        <v>188</v>
      </c>
      <c r="L36" s="17">
        <v>171</v>
      </c>
      <c r="M36" s="17">
        <v>188</v>
      </c>
      <c r="N36" s="17">
        <v>286</v>
      </c>
      <c r="O36" s="17">
        <v>132</v>
      </c>
      <c r="P36" s="25">
        <v>245</v>
      </c>
      <c r="Q36" s="17">
        <v>132</v>
      </c>
      <c r="R36" s="25">
        <v>255</v>
      </c>
      <c r="S36" s="17">
        <v>132</v>
      </c>
      <c r="T36" s="25">
        <v>210</v>
      </c>
      <c r="U36" s="17">
        <v>132</v>
      </c>
      <c r="V36" s="25">
        <v>157</v>
      </c>
      <c r="W36" s="17">
        <v>132</v>
      </c>
      <c r="X36" s="25">
        <v>134</v>
      </c>
      <c r="Y36" s="12">
        <f>C36+E36+G36+I36+K36+M36+O36+Q36+S36+U36+W36</f>
        <v>1792</v>
      </c>
      <c r="Z36" s="12">
        <f>D36+F36+H36+J36+L36+N36+P36+R36+T36+V36+X36</f>
        <v>2076</v>
      </c>
      <c r="AA36" s="13">
        <v>15.85</v>
      </c>
    </row>
    <row r="37" spans="2:27" ht="20.100000000000001" customHeight="1" thickBot="1" x14ac:dyDescent="0.3">
      <c r="B37" s="10" t="s">
        <v>17</v>
      </c>
      <c r="C37" s="17">
        <v>208</v>
      </c>
      <c r="D37" s="17">
        <v>0</v>
      </c>
      <c r="E37" s="17">
        <v>208</v>
      </c>
      <c r="F37" s="17">
        <v>0</v>
      </c>
      <c r="G37" s="17">
        <v>208</v>
      </c>
      <c r="H37" s="17">
        <v>0</v>
      </c>
      <c r="I37" s="17">
        <v>208</v>
      </c>
      <c r="J37" s="17">
        <v>169</v>
      </c>
      <c r="K37" s="17">
        <v>208</v>
      </c>
      <c r="L37" s="17">
        <v>298</v>
      </c>
      <c r="M37" s="17">
        <v>208</v>
      </c>
      <c r="N37" s="17">
        <v>277</v>
      </c>
      <c r="O37" s="17">
        <v>218</v>
      </c>
      <c r="P37" s="25">
        <v>256</v>
      </c>
      <c r="Q37" s="17">
        <v>218</v>
      </c>
      <c r="R37" s="25">
        <v>232</v>
      </c>
      <c r="S37" s="17">
        <v>218</v>
      </c>
      <c r="T37" s="25">
        <v>241</v>
      </c>
      <c r="U37" s="17">
        <v>218</v>
      </c>
      <c r="V37" s="25">
        <v>283</v>
      </c>
      <c r="W37" s="17">
        <v>218</v>
      </c>
      <c r="X37" s="25">
        <v>181</v>
      </c>
      <c r="Y37" s="12">
        <f t="shared" ref="Y37:Z54" si="14">C37+E37+G37+I37+K37+M37+O37+Q37+S37+U37+W37</f>
        <v>2338</v>
      </c>
      <c r="Z37" s="12">
        <f t="shared" si="14"/>
        <v>1937</v>
      </c>
      <c r="AA37" s="13">
        <v>-17.149999999999999</v>
      </c>
    </row>
    <row r="38" spans="2:27" ht="20.100000000000001" customHeight="1" thickBot="1" x14ac:dyDescent="0.3">
      <c r="B38" s="18" t="s">
        <v>18</v>
      </c>
      <c r="C38" s="9">
        <f>SUM(C36:C37)</f>
        <v>400</v>
      </c>
      <c r="D38" s="9">
        <f>SUM(D36:D37)</f>
        <v>213</v>
      </c>
      <c r="E38" s="9">
        <v>396</v>
      </c>
      <c r="F38" s="9">
        <f>SUM(F36:F37)</f>
        <v>154</v>
      </c>
      <c r="G38" s="9">
        <v>396</v>
      </c>
      <c r="H38" s="9">
        <f>SUM(H36:H37)</f>
        <v>54</v>
      </c>
      <c r="I38" s="9">
        <v>396</v>
      </c>
      <c r="J38" s="9">
        <f>SUM(J36:J37)</f>
        <v>366</v>
      </c>
      <c r="K38" s="9">
        <v>396</v>
      </c>
      <c r="L38" s="9">
        <f>SUM(L36:L37)</f>
        <v>469</v>
      </c>
      <c r="M38" s="9">
        <v>396</v>
      </c>
      <c r="N38" s="9">
        <f t="shared" ref="N38:T38" si="15">SUM(N36:N37)</f>
        <v>563</v>
      </c>
      <c r="O38" s="9">
        <f t="shared" si="15"/>
        <v>350</v>
      </c>
      <c r="P38" s="26">
        <f t="shared" si="15"/>
        <v>501</v>
      </c>
      <c r="Q38" s="9">
        <f t="shared" si="15"/>
        <v>350</v>
      </c>
      <c r="R38" s="26">
        <f t="shared" si="15"/>
        <v>487</v>
      </c>
      <c r="S38" s="9">
        <f t="shared" si="15"/>
        <v>350</v>
      </c>
      <c r="T38" s="26">
        <f t="shared" si="15"/>
        <v>451</v>
      </c>
      <c r="U38" s="9">
        <f t="shared" ref="U38:W38" si="16">SUM(U36:U37)</f>
        <v>350</v>
      </c>
      <c r="V38" s="26">
        <f>SUM(V36:V37)</f>
        <v>440</v>
      </c>
      <c r="W38" s="9">
        <f t="shared" si="16"/>
        <v>350</v>
      </c>
      <c r="X38" s="26">
        <f>SUM(X36:X37)</f>
        <v>315</v>
      </c>
      <c r="Y38" s="15">
        <f t="shared" si="14"/>
        <v>4130</v>
      </c>
      <c r="Z38" s="15">
        <f t="shared" si="14"/>
        <v>4013</v>
      </c>
      <c r="AA38" s="13">
        <v>-2.83</v>
      </c>
    </row>
    <row r="39" spans="2:27" ht="20.100000000000001" customHeight="1" thickBot="1" x14ac:dyDescent="0.3">
      <c r="B39" s="10" t="s">
        <v>19</v>
      </c>
      <c r="C39" s="17">
        <v>48</v>
      </c>
      <c r="D39" s="17">
        <v>57</v>
      </c>
      <c r="E39" s="17">
        <v>32</v>
      </c>
      <c r="F39" s="17">
        <v>14</v>
      </c>
      <c r="G39" s="17">
        <v>32</v>
      </c>
      <c r="H39" s="17">
        <v>27</v>
      </c>
      <c r="I39" s="17">
        <v>32</v>
      </c>
      <c r="J39" s="17">
        <v>0</v>
      </c>
      <c r="K39" s="17">
        <v>32</v>
      </c>
      <c r="L39" s="17">
        <v>0</v>
      </c>
      <c r="M39" s="17">
        <v>32</v>
      </c>
      <c r="N39" s="17">
        <v>0</v>
      </c>
      <c r="O39" s="17">
        <v>32</v>
      </c>
      <c r="P39" s="25">
        <v>0</v>
      </c>
      <c r="Q39" s="17">
        <v>32</v>
      </c>
      <c r="R39" s="25">
        <v>0</v>
      </c>
      <c r="S39" s="17">
        <v>32</v>
      </c>
      <c r="T39" s="25">
        <v>13</v>
      </c>
      <c r="U39" s="17">
        <v>32</v>
      </c>
      <c r="V39" s="25">
        <v>78</v>
      </c>
      <c r="W39" s="17">
        <v>32</v>
      </c>
      <c r="X39" s="25">
        <v>22</v>
      </c>
      <c r="Y39" s="12">
        <f t="shared" si="14"/>
        <v>368</v>
      </c>
      <c r="Z39" s="12">
        <f t="shared" si="14"/>
        <v>211</v>
      </c>
      <c r="AA39" s="13">
        <v>-42.66</v>
      </c>
    </row>
    <row r="40" spans="2:27" ht="20.100000000000001" customHeight="1" thickBot="1" x14ac:dyDescent="0.3">
      <c r="B40" s="10" t="s">
        <v>20</v>
      </c>
      <c r="C40" s="17">
        <v>72</v>
      </c>
      <c r="D40" s="17">
        <v>59</v>
      </c>
      <c r="E40" s="17">
        <v>72</v>
      </c>
      <c r="F40" s="17">
        <v>54</v>
      </c>
      <c r="G40" s="17">
        <v>72</v>
      </c>
      <c r="H40" s="17">
        <v>57</v>
      </c>
      <c r="I40" s="17">
        <v>72</v>
      </c>
      <c r="J40" s="17">
        <v>66</v>
      </c>
      <c r="K40" s="17">
        <v>72</v>
      </c>
      <c r="L40" s="17">
        <v>43</v>
      </c>
      <c r="M40" s="17">
        <v>72</v>
      </c>
      <c r="N40" s="17">
        <v>86</v>
      </c>
      <c r="O40" s="17">
        <v>72</v>
      </c>
      <c r="P40" s="25">
        <v>35</v>
      </c>
      <c r="Q40" s="17">
        <v>72</v>
      </c>
      <c r="R40" s="25">
        <v>51</v>
      </c>
      <c r="S40" s="17">
        <v>72</v>
      </c>
      <c r="T40" s="25">
        <v>53</v>
      </c>
      <c r="U40" s="17">
        <v>72</v>
      </c>
      <c r="V40" s="25">
        <v>76</v>
      </c>
      <c r="W40" s="17">
        <v>72</v>
      </c>
      <c r="X40" s="25">
        <v>54</v>
      </c>
      <c r="Y40" s="12">
        <f t="shared" si="14"/>
        <v>792</v>
      </c>
      <c r="Z40" s="12">
        <f t="shared" si="14"/>
        <v>634</v>
      </c>
      <c r="AA40" s="13">
        <v>-19.95</v>
      </c>
    </row>
    <row r="41" spans="2:27" ht="20.100000000000001" customHeight="1" thickBot="1" x14ac:dyDescent="0.3">
      <c r="B41" s="10" t="s">
        <v>21</v>
      </c>
      <c r="C41" s="17">
        <v>240</v>
      </c>
      <c r="D41" s="17">
        <v>360</v>
      </c>
      <c r="E41" s="17">
        <v>128</v>
      </c>
      <c r="F41" s="17">
        <v>203</v>
      </c>
      <c r="G41" s="17">
        <v>128</v>
      </c>
      <c r="H41" s="17">
        <v>329</v>
      </c>
      <c r="I41" s="17">
        <v>128</v>
      </c>
      <c r="J41" s="17">
        <v>361</v>
      </c>
      <c r="K41" s="17">
        <v>128</v>
      </c>
      <c r="L41" s="17">
        <v>286</v>
      </c>
      <c r="M41" s="17">
        <v>128</v>
      </c>
      <c r="N41" s="17">
        <v>337</v>
      </c>
      <c r="O41" s="17">
        <v>190</v>
      </c>
      <c r="P41" s="25">
        <v>181</v>
      </c>
      <c r="Q41" s="17">
        <v>190</v>
      </c>
      <c r="R41" s="25">
        <v>133</v>
      </c>
      <c r="S41" s="17">
        <v>190</v>
      </c>
      <c r="T41" s="25">
        <v>127</v>
      </c>
      <c r="U41" s="17">
        <v>190</v>
      </c>
      <c r="V41" s="25">
        <v>77</v>
      </c>
      <c r="W41" s="17">
        <v>190</v>
      </c>
      <c r="X41" s="25">
        <v>133</v>
      </c>
      <c r="Y41" s="12">
        <f t="shared" si="14"/>
        <v>1830</v>
      </c>
      <c r="Z41" s="12">
        <f t="shared" si="14"/>
        <v>2527</v>
      </c>
      <c r="AA41" s="13">
        <v>38.090000000000003</v>
      </c>
    </row>
    <row r="42" spans="2:27" ht="20.100000000000001" customHeight="1" thickBot="1" x14ac:dyDescent="0.3">
      <c r="B42" s="18" t="s">
        <v>22</v>
      </c>
      <c r="C42" s="9">
        <f t="shared" ref="C42:H42" si="17">SUM(C39:C41)</f>
        <v>360</v>
      </c>
      <c r="D42" s="9">
        <f t="shared" si="17"/>
        <v>476</v>
      </c>
      <c r="E42" s="9">
        <f t="shared" si="17"/>
        <v>232</v>
      </c>
      <c r="F42" s="9">
        <f t="shared" si="17"/>
        <v>271</v>
      </c>
      <c r="G42" s="9">
        <f t="shared" si="17"/>
        <v>232</v>
      </c>
      <c r="H42" s="9">
        <f t="shared" si="17"/>
        <v>413</v>
      </c>
      <c r="I42" s="9">
        <f t="shared" ref="I42:J42" si="18">SUM(I39:I41)</f>
        <v>232</v>
      </c>
      <c r="J42" s="9">
        <f t="shared" si="18"/>
        <v>427</v>
      </c>
      <c r="K42" s="9">
        <f t="shared" ref="K42:L42" si="19">SUM(K39:K41)</f>
        <v>232</v>
      </c>
      <c r="L42" s="9">
        <f t="shared" si="19"/>
        <v>329</v>
      </c>
      <c r="M42" s="9">
        <f t="shared" ref="M42" si="20">SUM(M39:M41)</f>
        <v>232</v>
      </c>
      <c r="N42" s="9">
        <f t="shared" ref="N42:T42" si="21">SUM(N39:N41)</f>
        <v>423</v>
      </c>
      <c r="O42" s="9">
        <f t="shared" si="21"/>
        <v>294</v>
      </c>
      <c r="P42" s="26">
        <f t="shared" si="21"/>
        <v>216</v>
      </c>
      <c r="Q42" s="9">
        <f t="shared" si="21"/>
        <v>294</v>
      </c>
      <c r="R42" s="26">
        <f t="shared" si="21"/>
        <v>184</v>
      </c>
      <c r="S42" s="9">
        <f t="shared" si="21"/>
        <v>294</v>
      </c>
      <c r="T42" s="26">
        <f t="shared" si="21"/>
        <v>193</v>
      </c>
      <c r="U42" s="9">
        <f t="shared" ref="U42:W42" si="22">SUM(U39:U41)</f>
        <v>294</v>
      </c>
      <c r="V42" s="26">
        <f>SUM(V39:V41)</f>
        <v>231</v>
      </c>
      <c r="W42" s="9">
        <f t="shared" si="22"/>
        <v>294</v>
      </c>
      <c r="X42" s="26">
        <f>SUM(X39:X41)</f>
        <v>209</v>
      </c>
      <c r="Y42" s="15">
        <f t="shared" si="14"/>
        <v>2990</v>
      </c>
      <c r="Z42" s="15">
        <f t="shared" si="14"/>
        <v>3372</v>
      </c>
      <c r="AA42" s="13">
        <v>12.78</v>
      </c>
    </row>
    <row r="43" spans="2:27" ht="20.100000000000001" customHeight="1" thickBot="1" x14ac:dyDescent="0.3">
      <c r="B43" s="10" t="s">
        <v>23</v>
      </c>
      <c r="C43" s="17">
        <v>103</v>
      </c>
      <c r="D43" s="17">
        <v>91</v>
      </c>
      <c r="E43" s="17">
        <v>81</v>
      </c>
      <c r="F43" s="17">
        <v>47</v>
      </c>
      <c r="G43" s="17">
        <v>81</v>
      </c>
      <c r="H43" s="17">
        <v>95</v>
      </c>
      <c r="I43" s="17">
        <v>81</v>
      </c>
      <c r="J43" s="17">
        <v>92</v>
      </c>
      <c r="K43" s="17">
        <v>81</v>
      </c>
      <c r="L43" s="17">
        <v>107</v>
      </c>
      <c r="M43" s="17">
        <v>81</v>
      </c>
      <c r="N43" s="17">
        <v>114</v>
      </c>
      <c r="O43" s="17">
        <v>81</v>
      </c>
      <c r="P43" s="25">
        <v>91</v>
      </c>
      <c r="Q43" s="17">
        <v>81</v>
      </c>
      <c r="R43" s="25">
        <v>121</v>
      </c>
      <c r="S43" s="17">
        <v>81</v>
      </c>
      <c r="T43" s="25">
        <v>141</v>
      </c>
      <c r="U43" s="17">
        <v>81</v>
      </c>
      <c r="V43" s="25">
        <v>62</v>
      </c>
      <c r="W43" s="17">
        <v>81</v>
      </c>
      <c r="X43" s="25">
        <v>90</v>
      </c>
      <c r="Y43" s="12">
        <f t="shared" si="14"/>
        <v>913</v>
      </c>
      <c r="Z43" s="12">
        <f t="shared" si="14"/>
        <v>1051</v>
      </c>
      <c r="AA43" s="13">
        <v>15.12</v>
      </c>
    </row>
    <row r="44" spans="2:27" ht="20.100000000000001" customHeight="1" thickBot="1" x14ac:dyDescent="0.3">
      <c r="B44" s="10" t="s">
        <v>24</v>
      </c>
      <c r="C44" s="17">
        <v>48</v>
      </c>
      <c r="D44" s="17">
        <v>46</v>
      </c>
      <c r="E44" s="17">
        <v>26</v>
      </c>
      <c r="F44" s="17">
        <v>23</v>
      </c>
      <c r="G44" s="17">
        <v>26</v>
      </c>
      <c r="H44" s="17">
        <v>35</v>
      </c>
      <c r="I44" s="17">
        <v>26</v>
      </c>
      <c r="J44" s="17">
        <v>32</v>
      </c>
      <c r="K44" s="17">
        <v>26</v>
      </c>
      <c r="L44" s="17">
        <v>32</v>
      </c>
      <c r="M44" s="17">
        <v>26</v>
      </c>
      <c r="N44" s="17">
        <v>11</v>
      </c>
      <c r="O44" s="17">
        <v>26</v>
      </c>
      <c r="P44" s="25">
        <v>39</v>
      </c>
      <c r="Q44" s="17">
        <v>26</v>
      </c>
      <c r="R44" s="25">
        <v>50</v>
      </c>
      <c r="S44" s="17">
        <v>26</v>
      </c>
      <c r="T44" s="25">
        <v>29</v>
      </c>
      <c r="U44" s="17">
        <v>26</v>
      </c>
      <c r="V44" s="25">
        <v>29</v>
      </c>
      <c r="W44" s="17">
        <v>26</v>
      </c>
      <c r="X44" s="25">
        <v>14</v>
      </c>
      <c r="Y44" s="12">
        <f t="shared" si="14"/>
        <v>308</v>
      </c>
      <c r="Z44" s="12">
        <f t="shared" si="14"/>
        <v>340</v>
      </c>
      <c r="AA44" s="13">
        <v>10.39</v>
      </c>
    </row>
    <row r="45" spans="2:27" ht="20.100000000000001" customHeight="1" thickBot="1" x14ac:dyDescent="0.3">
      <c r="B45" s="10" t="s">
        <v>25</v>
      </c>
      <c r="C45" s="17">
        <v>34</v>
      </c>
      <c r="D45" s="17">
        <v>24</v>
      </c>
      <c r="E45" s="17">
        <v>34</v>
      </c>
      <c r="F45" s="17">
        <v>54</v>
      </c>
      <c r="G45" s="17">
        <v>34</v>
      </c>
      <c r="H45" s="17">
        <v>45</v>
      </c>
      <c r="I45" s="17">
        <v>34</v>
      </c>
      <c r="J45" s="17">
        <v>23</v>
      </c>
      <c r="K45" s="17">
        <v>34</v>
      </c>
      <c r="L45" s="17">
        <v>36</v>
      </c>
      <c r="M45" s="17">
        <v>34</v>
      </c>
      <c r="N45" s="17">
        <v>54</v>
      </c>
      <c r="O45" s="17">
        <v>34</v>
      </c>
      <c r="P45" s="25">
        <v>18</v>
      </c>
      <c r="Q45" s="17">
        <v>34</v>
      </c>
      <c r="R45" s="25">
        <v>0</v>
      </c>
      <c r="S45" s="17">
        <v>34</v>
      </c>
      <c r="T45" s="25">
        <v>0</v>
      </c>
      <c r="U45" s="17">
        <v>34</v>
      </c>
      <c r="V45" s="25">
        <v>0</v>
      </c>
      <c r="W45" s="17">
        <v>34</v>
      </c>
      <c r="X45" s="25">
        <v>0</v>
      </c>
      <c r="Y45" s="12">
        <f t="shared" si="14"/>
        <v>374</v>
      </c>
      <c r="Z45" s="12">
        <f t="shared" si="14"/>
        <v>254</v>
      </c>
      <c r="AA45" s="13">
        <v>-32.090000000000003</v>
      </c>
    </row>
    <row r="46" spans="2:27" ht="20.100000000000001" customHeight="1" thickBot="1" x14ac:dyDescent="0.3">
      <c r="B46" s="18" t="s">
        <v>26</v>
      </c>
      <c r="C46" s="9">
        <f t="shared" ref="C46:H46" si="23">SUM(C43:C45)</f>
        <v>185</v>
      </c>
      <c r="D46" s="9">
        <f t="shared" si="23"/>
        <v>161</v>
      </c>
      <c r="E46" s="9">
        <f t="shared" si="23"/>
        <v>141</v>
      </c>
      <c r="F46" s="9">
        <f t="shared" si="23"/>
        <v>124</v>
      </c>
      <c r="G46" s="9">
        <f t="shared" si="23"/>
        <v>141</v>
      </c>
      <c r="H46" s="9">
        <f t="shared" si="23"/>
        <v>175</v>
      </c>
      <c r="I46" s="9">
        <f t="shared" ref="I46:J46" si="24">SUM(I43:I45)</f>
        <v>141</v>
      </c>
      <c r="J46" s="9">
        <f t="shared" si="24"/>
        <v>147</v>
      </c>
      <c r="K46" s="9">
        <f t="shared" ref="K46:L46" si="25">SUM(K43:K45)</f>
        <v>141</v>
      </c>
      <c r="L46" s="9">
        <f t="shared" si="25"/>
        <v>175</v>
      </c>
      <c r="M46" s="9">
        <f t="shared" ref="M46:O46" si="26">SUM(M43:M45)</f>
        <v>141</v>
      </c>
      <c r="N46" s="9">
        <f>SUM(N43:N45)</f>
        <v>179</v>
      </c>
      <c r="O46" s="9">
        <f t="shared" si="26"/>
        <v>141</v>
      </c>
      <c r="P46" s="26">
        <f>SUM(P43:P45)</f>
        <v>148</v>
      </c>
      <c r="Q46" s="9">
        <f t="shared" ref="Q46:S46" si="27">SUM(Q43:Q45)</f>
        <v>141</v>
      </c>
      <c r="R46" s="26">
        <f>SUM(R43:R45)</f>
        <v>171</v>
      </c>
      <c r="S46" s="9">
        <f t="shared" si="27"/>
        <v>141</v>
      </c>
      <c r="T46" s="26">
        <f>SUM(T43:T45)</f>
        <v>170</v>
      </c>
      <c r="U46" s="9">
        <f t="shared" ref="U46:W46" si="28">SUM(U43:U45)</f>
        <v>141</v>
      </c>
      <c r="V46" s="26">
        <f>SUM(V43:V45)</f>
        <v>91</v>
      </c>
      <c r="W46" s="9">
        <f t="shared" si="28"/>
        <v>141</v>
      </c>
      <c r="X46" s="26">
        <f>SUM(X43:X45)</f>
        <v>104</v>
      </c>
      <c r="Y46" s="15">
        <f t="shared" si="14"/>
        <v>1595</v>
      </c>
      <c r="Z46" s="15">
        <f t="shared" si="14"/>
        <v>1645</v>
      </c>
      <c r="AA46" s="13">
        <v>3.13</v>
      </c>
    </row>
    <row r="47" spans="2:27" ht="27" thickBot="1" x14ac:dyDescent="0.3">
      <c r="B47" s="10" t="s">
        <v>27</v>
      </c>
      <c r="C47" s="17">
        <v>206</v>
      </c>
      <c r="D47" s="17">
        <v>174</v>
      </c>
      <c r="E47" s="17">
        <v>184</v>
      </c>
      <c r="F47" s="17">
        <v>96</v>
      </c>
      <c r="G47" s="17">
        <v>184</v>
      </c>
      <c r="H47" s="17">
        <v>139</v>
      </c>
      <c r="I47" s="17">
        <v>184</v>
      </c>
      <c r="J47" s="17">
        <v>139</v>
      </c>
      <c r="K47" s="17">
        <v>184</v>
      </c>
      <c r="L47" s="17">
        <v>209</v>
      </c>
      <c r="M47" s="17">
        <v>184</v>
      </c>
      <c r="N47" s="17">
        <v>301</v>
      </c>
      <c r="O47" s="17">
        <v>184</v>
      </c>
      <c r="P47" s="25">
        <v>259</v>
      </c>
      <c r="Q47" s="17">
        <v>184</v>
      </c>
      <c r="R47" s="25">
        <v>232</v>
      </c>
      <c r="S47" s="17">
        <v>184</v>
      </c>
      <c r="T47" s="25">
        <v>236</v>
      </c>
      <c r="U47" s="17">
        <v>184</v>
      </c>
      <c r="V47" s="25">
        <v>288</v>
      </c>
      <c r="W47" s="17">
        <v>184</v>
      </c>
      <c r="X47" s="25">
        <v>143</v>
      </c>
      <c r="Y47" s="12">
        <f t="shared" si="14"/>
        <v>2046</v>
      </c>
      <c r="Z47" s="12">
        <f t="shared" si="14"/>
        <v>2216</v>
      </c>
      <c r="AA47" s="13">
        <v>8.31</v>
      </c>
    </row>
    <row r="48" spans="2:27" ht="20.100000000000001" customHeight="1" thickBot="1" x14ac:dyDescent="0.3">
      <c r="B48" s="10" t="s">
        <v>28</v>
      </c>
      <c r="C48" s="17">
        <v>16</v>
      </c>
      <c r="D48" s="17">
        <v>12</v>
      </c>
      <c r="E48" s="17">
        <v>16</v>
      </c>
      <c r="F48" s="17">
        <v>10</v>
      </c>
      <c r="G48" s="17">
        <v>16</v>
      </c>
      <c r="H48" s="17">
        <v>10</v>
      </c>
      <c r="I48" s="17">
        <v>16</v>
      </c>
      <c r="J48" s="17">
        <v>6</v>
      </c>
      <c r="K48" s="17">
        <v>16</v>
      </c>
      <c r="L48" s="17">
        <v>10</v>
      </c>
      <c r="M48" s="17">
        <v>16</v>
      </c>
      <c r="N48" s="17">
        <v>8</v>
      </c>
      <c r="O48" s="17">
        <v>16</v>
      </c>
      <c r="P48" s="25">
        <v>12</v>
      </c>
      <c r="Q48" s="17">
        <v>16</v>
      </c>
      <c r="R48" s="25">
        <v>10</v>
      </c>
      <c r="S48" s="17">
        <v>16</v>
      </c>
      <c r="T48" s="25">
        <v>0</v>
      </c>
      <c r="U48" s="17">
        <v>16</v>
      </c>
      <c r="V48" s="25">
        <v>8</v>
      </c>
      <c r="W48" s="17">
        <v>16</v>
      </c>
      <c r="X48" s="25">
        <v>8</v>
      </c>
      <c r="Y48" s="12">
        <f t="shared" si="14"/>
        <v>176</v>
      </c>
      <c r="Z48" s="12">
        <f t="shared" si="14"/>
        <v>94</v>
      </c>
      <c r="AA48" s="13">
        <v>-46.59</v>
      </c>
    </row>
    <row r="49" spans="2:38" ht="20.100000000000001" customHeight="1" thickBot="1" x14ac:dyDescent="0.3">
      <c r="B49" s="10" t="s">
        <v>29</v>
      </c>
      <c r="C49" s="17">
        <v>13</v>
      </c>
      <c r="D49" s="17">
        <v>37</v>
      </c>
      <c r="E49" s="17">
        <v>13</v>
      </c>
      <c r="F49" s="17">
        <v>51</v>
      </c>
      <c r="G49" s="17">
        <v>13</v>
      </c>
      <c r="H49" s="17">
        <v>41</v>
      </c>
      <c r="I49" s="17">
        <v>13</v>
      </c>
      <c r="J49" s="17">
        <v>35</v>
      </c>
      <c r="K49" s="17">
        <v>13</v>
      </c>
      <c r="L49" s="17">
        <v>14</v>
      </c>
      <c r="M49" s="17">
        <v>13</v>
      </c>
      <c r="N49" s="17">
        <v>24</v>
      </c>
      <c r="O49" s="17">
        <v>13</v>
      </c>
      <c r="P49" s="25">
        <v>34</v>
      </c>
      <c r="Q49" s="17">
        <v>13</v>
      </c>
      <c r="R49" s="25">
        <v>30</v>
      </c>
      <c r="S49" s="17">
        <v>13</v>
      </c>
      <c r="T49" s="25">
        <v>36</v>
      </c>
      <c r="U49" s="17">
        <v>13</v>
      </c>
      <c r="V49" s="25">
        <v>29</v>
      </c>
      <c r="W49" s="17">
        <v>13</v>
      </c>
      <c r="X49" s="25">
        <v>26</v>
      </c>
      <c r="Y49" s="12">
        <f t="shared" si="14"/>
        <v>143</v>
      </c>
      <c r="Z49" s="12">
        <f t="shared" si="14"/>
        <v>357</v>
      </c>
      <c r="AA49" s="13">
        <v>149.65</v>
      </c>
    </row>
    <row r="50" spans="2:38" ht="27" thickBot="1" x14ac:dyDescent="0.3">
      <c r="B50" s="10" t="s">
        <v>30</v>
      </c>
      <c r="C50" s="17">
        <v>108</v>
      </c>
      <c r="D50" s="17">
        <v>76</v>
      </c>
      <c r="E50" s="17">
        <v>68</v>
      </c>
      <c r="F50" s="17">
        <v>32</v>
      </c>
      <c r="G50" s="17">
        <v>68</v>
      </c>
      <c r="H50" s="17">
        <v>46</v>
      </c>
      <c r="I50" s="17">
        <v>68</v>
      </c>
      <c r="J50" s="17">
        <v>28</v>
      </c>
      <c r="K50" s="17">
        <v>68</v>
      </c>
      <c r="L50" s="17">
        <v>46</v>
      </c>
      <c r="M50" s="17">
        <v>68</v>
      </c>
      <c r="N50" s="17">
        <v>56</v>
      </c>
      <c r="O50" s="17">
        <v>68</v>
      </c>
      <c r="P50" s="25">
        <v>45</v>
      </c>
      <c r="Q50" s="17">
        <v>68</v>
      </c>
      <c r="R50" s="25">
        <v>47</v>
      </c>
      <c r="S50" s="17">
        <v>68</v>
      </c>
      <c r="T50" s="25">
        <v>62</v>
      </c>
      <c r="U50" s="17">
        <v>68</v>
      </c>
      <c r="V50" s="25">
        <v>50</v>
      </c>
      <c r="W50" s="17">
        <v>68</v>
      </c>
      <c r="X50" s="25">
        <v>54</v>
      </c>
      <c r="Y50" s="12">
        <f t="shared" si="14"/>
        <v>788</v>
      </c>
      <c r="Z50" s="12">
        <f t="shared" si="14"/>
        <v>542</v>
      </c>
      <c r="AA50" s="13">
        <v>-31.22</v>
      </c>
      <c r="AJ50" s="2"/>
      <c r="AK50" s="3"/>
      <c r="AL50" s="3"/>
    </row>
    <row r="51" spans="2:38" ht="20.100000000000001" customHeight="1" thickBot="1" x14ac:dyDescent="0.3">
      <c r="B51" s="10" t="s">
        <v>31</v>
      </c>
      <c r="C51" s="17">
        <v>60</v>
      </c>
      <c r="D51" s="17">
        <v>41</v>
      </c>
      <c r="E51" s="17">
        <v>60</v>
      </c>
      <c r="F51" s="17">
        <v>37</v>
      </c>
      <c r="G51" s="17">
        <v>60</v>
      </c>
      <c r="H51" s="17">
        <v>49</v>
      </c>
      <c r="I51" s="17">
        <v>60</v>
      </c>
      <c r="J51" s="17">
        <v>62</v>
      </c>
      <c r="K51" s="17">
        <v>60</v>
      </c>
      <c r="L51" s="17">
        <v>132</v>
      </c>
      <c r="M51" s="17">
        <v>60</v>
      </c>
      <c r="N51" s="17">
        <v>145</v>
      </c>
      <c r="O51" s="17">
        <v>63</v>
      </c>
      <c r="P51" s="25">
        <v>63</v>
      </c>
      <c r="Q51" s="17">
        <v>63</v>
      </c>
      <c r="R51" s="25">
        <v>107</v>
      </c>
      <c r="S51" s="17">
        <v>63</v>
      </c>
      <c r="T51" s="25">
        <v>54</v>
      </c>
      <c r="U51" s="17">
        <v>63</v>
      </c>
      <c r="V51" s="25">
        <v>53</v>
      </c>
      <c r="W51" s="17">
        <v>63</v>
      </c>
      <c r="X51" s="25">
        <v>43</v>
      </c>
      <c r="Y51" s="12">
        <f t="shared" si="14"/>
        <v>675</v>
      </c>
      <c r="Z51" s="12">
        <f t="shared" si="14"/>
        <v>786</v>
      </c>
      <c r="AA51" s="13">
        <v>16.440000000000001</v>
      </c>
    </row>
    <row r="52" spans="2:38" ht="20.100000000000001" customHeight="1" thickBot="1" x14ac:dyDescent="0.3">
      <c r="B52" s="10" t="s">
        <v>32</v>
      </c>
      <c r="C52" s="17">
        <v>55</v>
      </c>
      <c r="D52" s="17">
        <v>32</v>
      </c>
      <c r="E52" s="17">
        <v>55</v>
      </c>
      <c r="F52" s="17">
        <v>46</v>
      </c>
      <c r="G52" s="17">
        <v>55</v>
      </c>
      <c r="H52" s="17">
        <v>46</v>
      </c>
      <c r="I52" s="17">
        <v>55</v>
      </c>
      <c r="J52" s="17">
        <v>40</v>
      </c>
      <c r="K52" s="17">
        <v>55</v>
      </c>
      <c r="L52" s="17">
        <v>54</v>
      </c>
      <c r="M52" s="17">
        <v>55</v>
      </c>
      <c r="N52" s="17">
        <v>42</v>
      </c>
      <c r="O52" s="17">
        <v>55</v>
      </c>
      <c r="P52" s="25">
        <v>25</v>
      </c>
      <c r="Q52" s="17">
        <v>55</v>
      </c>
      <c r="R52" s="25">
        <v>32</v>
      </c>
      <c r="S52" s="17">
        <v>55</v>
      </c>
      <c r="T52" s="25">
        <v>33</v>
      </c>
      <c r="U52" s="17">
        <v>55</v>
      </c>
      <c r="V52" s="25">
        <v>49</v>
      </c>
      <c r="W52" s="17">
        <v>55</v>
      </c>
      <c r="X52" s="25">
        <v>31</v>
      </c>
      <c r="Y52" s="12">
        <f t="shared" si="14"/>
        <v>605</v>
      </c>
      <c r="Z52" s="12">
        <f t="shared" si="14"/>
        <v>430</v>
      </c>
      <c r="AA52" s="9">
        <v>-28.93</v>
      </c>
    </row>
    <row r="53" spans="2:38" ht="15.75" thickBot="1" x14ac:dyDescent="0.3">
      <c r="B53" s="18" t="s">
        <v>33</v>
      </c>
      <c r="C53" s="9">
        <f t="shared" ref="C53:H53" si="29">SUM(C47:C52)</f>
        <v>458</v>
      </c>
      <c r="D53" s="9">
        <f t="shared" si="29"/>
        <v>372</v>
      </c>
      <c r="E53" s="9">
        <f t="shared" si="29"/>
        <v>396</v>
      </c>
      <c r="F53" s="9">
        <f t="shared" si="29"/>
        <v>272</v>
      </c>
      <c r="G53" s="9">
        <f t="shared" si="29"/>
        <v>396</v>
      </c>
      <c r="H53" s="9">
        <f t="shared" si="29"/>
        <v>331</v>
      </c>
      <c r="I53" s="9">
        <f t="shared" ref="I53:J53" si="30">SUM(I47:I52)</f>
        <v>396</v>
      </c>
      <c r="J53" s="9">
        <f t="shared" si="30"/>
        <v>310</v>
      </c>
      <c r="K53" s="9">
        <f t="shared" ref="K53:L53" si="31">SUM(K47:K52)</f>
        <v>396</v>
      </c>
      <c r="L53" s="9">
        <f t="shared" si="31"/>
        <v>465</v>
      </c>
      <c r="M53" s="9">
        <f t="shared" ref="M53:R53" si="32">SUM(M47:M52)</f>
        <v>396</v>
      </c>
      <c r="N53" s="9">
        <f t="shared" si="32"/>
        <v>576</v>
      </c>
      <c r="O53" s="9">
        <f t="shared" si="32"/>
        <v>399</v>
      </c>
      <c r="P53" s="26">
        <f t="shared" si="32"/>
        <v>438</v>
      </c>
      <c r="Q53" s="9">
        <f t="shared" si="32"/>
        <v>399</v>
      </c>
      <c r="R53" s="26">
        <f t="shared" si="32"/>
        <v>458</v>
      </c>
      <c r="S53" s="9">
        <f t="shared" ref="S53:U53" si="33">SUM(S47:S52)</f>
        <v>399</v>
      </c>
      <c r="T53" s="26">
        <f t="shared" ref="T53" si="34">SUM(T47:T52)</f>
        <v>421</v>
      </c>
      <c r="U53" s="9">
        <f t="shared" si="33"/>
        <v>399</v>
      </c>
      <c r="V53" s="26">
        <f>SUM(V47:V52)</f>
        <v>477</v>
      </c>
      <c r="W53" s="9">
        <f t="shared" ref="W53:X53" si="35">SUM(W47:W52)</f>
        <v>399</v>
      </c>
      <c r="X53" s="26">
        <f>SUM(X47:X52)</f>
        <v>305</v>
      </c>
      <c r="Y53" s="15">
        <f t="shared" si="14"/>
        <v>4433</v>
      </c>
      <c r="Z53" s="15">
        <f t="shared" si="14"/>
        <v>4425</v>
      </c>
      <c r="AA53" s="13">
        <v>-0.18</v>
      </c>
    </row>
    <row r="54" spans="2:38" ht="20.100000000000001" customHeight="1" thickBot="1" x14ac:dyDescent="0.3">
      <c r="B54" s="10" t="s">
        <v>2</v>
      </c>
      <c r="C54" s="15">
        <f t="shared" ref="C54:H54" si="36">C38+C42+C46+C53</f>
        <v>1403</v>
      </c>
      <c r="D54" s="15">
        <f t="shared" si="36"/>
        <v>1222</v>
      </c>
      <c r="E54" s="15">
        <f t="shared" si="36"/>
        <v>1165</v>
      </c>
      <c r="F54" s="15">
        <f t="shared" si="36"/>
        <v>821</v>
      </c>
      <c r="G54" s="15">
        <f t="shared" si="36"/>
        <v>1165</v>
      </c>
      <c r="H54" s="15">
        <f t="shared" si="36"/>
        <v>973</v>
      </c>
      <c r="I54" s="15">
        <f t="shared" ref="I54:J54" si="37">I38+I42+I46+I53</f>
        <v>1165</v>
      </c>
      <c r="J54" s="15">
        <f t="shared" si="37"/>
        <v>1250</v>
      </c>
      <c r="K54" s="15">
        <f t="shared" ref="K54:L54" si="38">K38+K42+K46+K53</f>
        <v>1165</v>
      </c>
      <c r="L54" s="15">
        <f t="shared" si="38"/>
        <v>1438</v>
      </c>
      <c r="M54" s="15">
        <f t="shared" ref="M54:O54" si="39">M38+M42+M46+M53</f>
        <v>1165</v>
      </c>
      <c r="N54" s="15">
        <f>N38+N42+N46+N53</f>
        <v>1741</v>
      </c>
      <c r="O54" s="15">
        <f t="shared" si="39"/>
        <v>1184</v>
      </c>
      <c r="P54" s="27">
        <f>P38+P42+P46+P53</f>
        <v>1303</v>
      </c>
      <c r="Q54" s="15">
        <f t="shared" ref="Q54:S54" si="40">Q38+Q42+Q46+Q53</f>
        <v>1184</v>
      </c>
      <c r="R54" s="27">
        <f>R38+R42+R46+R53</f>
        <v>1300</v>
      </c>
      <c r="S54" s="15">
        <f t="shared" si="40"/>
        <v>1184</v>
      </c>
      <c r="T54" s="27">
        <f>T38+T42+T46+T53</f>
        <v>1235</v>
      </c>
      <c r="U54" s="15">
        <f t="shared" ref="U54:W54" si="41">U38+U42+U46+U53</f>
        <v>1184</v>
      </c>
      <c r="V54" s="27">
        <f>V38+V42+V46+V53</f>
        <v>1239</v>
      </c>
      <c r="W54" s="15">
        <f t="shared" si="41"/>
        <v>1184</v>
      </c>
      <c r="X54" s="27">
        <f>X38+X42+X46+X53</f>
        <v>933</v>
      </c>
      <c r="Y54" s="15">
        <f t="shared" si="14"/>
        <v>13148</v>
      </c>
      <c r="Z54" s="15">
        <f t="shared" si="14"/>
        <v>13455</v>
      </c>
      <c r="AA54" s="19">
        <v>2.33</v>
      </c>
    </row>
    <row r="56" spans="2:38" ht="15.75" thickBot="1" x14ac:dyDescent="0.3">
      <c r="B56" s="36" t="s">
        <v>38</v>
      </c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</row>
    <row r="57" spans="2:38" ht="15.75" customHeight="1" thickBot="1" x14ac:dyDescent="0.3">
      <c r="B57" s="33"/>
      <c r="C57" s="28" t="s">
        <v>1</v>
      </c>
      <c r="D57" s="29"/>
      <c r="E57" s="28" t="s">
        <v>36</v>
      </c>
      <c r="F57" s="29"/>
      <c r="G57" s="28" t="s">
        <v>37</v>
      </c>
      <c r="H57" s="29"/>
      <c r="I57" s="28" t="s">
        <v>55</v>
      </c>
      <c r="J57" s="29"/>
      <c r="K57" s="28" t="s">
        <v>56</v>
      </c>
      <c r="L57" s="29"/>
      <c r="M57" s="28" t="s">
        <v>57</v>
      </c>
      <c r="N57" s="29"/>
      <c r="O57" s="28" t="s">
        <v>58</v>
      </c>
      <c r="P57" s="29"/>
      <c r="Q57" s="28" t="s">
        <v>59</v>
      </c>
      <c r="R57" s="29"/>
      <c r="S57" s="28" t="s">
        <v>60</v>
      </c>
      <c r="T57" s="29"/>
      <c r="U57" s="28" t="s">
        <v>61</v>
      </c>
      <c r="V57" s="29"/>
      <c r="W57" s="28" t="s">
        <v>62</v>
      </c>
      <c r="X57" s="29"/>
      <c r="Y57" s="28" t="s">
        <v>2</v>
      </c>
      <c r="Z57" s="32"/>
      <c r="AA57" s="29"/>
    </row>
    <row r="58" spans="2:38" ht="15.75" thickBot="1" x14ac:dyDescent="0.3">
      <c r="B58" s="34"/>
      <c r="C58" s="9" t="s">
        <v>3</v>
      </c>
      <c r="D58" s="9" t="s">
        <v>4</v>
      </c>
      <c r="E58" s="9" t="s">
        <v>3</v>
      </c>
      <c r="F58" s="9" t="s">
        <v>4</v>
      </c>
      <c r="G58" s="9" t="s">
        <v>3</v>
      </c>
      <c r="H58" s="9" t="s">
        <v>4</v>
      </c>
      <c r="I58" s="9" t="s">
        <v>3</v>
      </c>
      <c r="J58" s="9" t="s">
        <v>4</v>
      </c>
      <c r="K58" s="9" t="s">
        <v>3</v>
      </c>
      <c r="L58" s="9" t="s">
        <v>4</v>
      </c>
      <c r="M58" s="9" t="s">
        <v>3</v>
      </c>
      <c r="N58" s="9" t="s">
        <v>4</v>
      </c>
      <c r="O58" s="9" t="s">
        <v>3</v>
      </c>
      <c r="P58" s="9" t="s">
        <v>4</v>
      </c>
      <c r="Q58" s="9" t="s">
        <v>3</v>
      </c>
      <c r="R58" s="9" t="s">
        <v>4</v>
      </c>
      <c r="S58" s="9" t="s">
        <v>3</v>
      </c>
      <c r="T58" s="9" t="s">
        <v>4</v>
      </c>
      <c r="U58" s="9" t="s">
        <v>3</v>
      </c>
      <c r="V58" s="9" t="s">
        <v>4</v>
      </c>
      <c r="W58" s="9" t="s">
        <v>3</v>
      </c>
      <c r="X58" s="9" t="s">
        <v>4</v>
      </c>
      <c r="Y58" s="9" t="s">
        <v>3</v>
      </c>
      <c r="Z58" s="9" t="s">
        <v>4</v>
      </c>
      <c r="AA58" s="9" t="s">
        <v>5</v>
      </c>
    </row>
    <row r="59" spans="2:38" ht="26.25" thickBot="1" x14ac:dyDescent="0.3">
      <c r="B59" s="21" t="s">
        <v>39</v>
      </c>
      <c r="C59" s="17">
        <v>0</v>
      </c>
      <c r="D59" s="17">
        <v>0</v>
      </c>
      <c r="E59" s="17">
        <v>9</v>
      </c>
      <c r="F59" s="17">
        <v>0</v>
      </c>
      <c r="G59" s="17">
        <v>9</v>
      </c>
      <c r="H59" s="17">
        <v>0</v>
      </c>
      <c r="I59" s="17">
        <v>9</v>
      </c>
      <c r="J59" s="17">
        <v>0</v>
      </c>
      <c r="K59" s="17">
        <v>9</v>
      </c>
      <c r="L59" s="17">
        <v>57</v>
      </c>
      <c r="M59" s="17">
        <v>9</v>
      </c>
      <c r="N59" s="17">
        <v>8</v>
      </c>
      <c r="O59" s="17">
        <v>125</v>
      </c>
      <c r="P59" s="17">
        <v>55</v>
      </c>
      <c r="Q59" s="17">
        <v>125</v>
      </c>
      <c r="R59" s="17">
        <v>95</v>
      </c>
      <c r="S59" s="17">
        <v>125</v>
      </c>
      <c r="T59" s="17">
        <v>90</v>
      </c>
      <c r="U59" s="17">
        <v>125</v>
      </c>
      <c r="V59" s="17">
        <v>119</v>
      </c>
      <c r="W59" s="17">
        <v>125</v>
      </c>
      <c r="X59" s="17">
        <v>73</v>
      </c>
      <c r="Y59" s="12">
        <f>C59+E59+G59+I59+K59+M59+O59+Q59+S59+U59+W59</f>
        <v>670</v>
      </c>
      <c r="Z59" s="12">
        <f>D59+F59+H59+J59+L59+N59+P59+R59+T59+V59+X59</f>
        <v>497</v>
      </c>
      <c r="AA59" s="13">
        <v>-25.82</v>
      </c>
    </row>
    <row r="60" spans="2:38" ht="26.25" thickBot="1" x14ac:dyDescent="0.3">
      <c r="B60" s="21" t="s">
        <v>40</v>
      </c>
      <c r="C60" s="17">
        <v>0</v>
      </c>
      <c r="D60" s="17">
        <v>0</v>
      </c>
      <c r="E60" s="17">
        <v>25</v>
      </c>
      <c r="F60" s="17">
        <v>0</v>
      </c>
      <c r="G60" s="17">
        <v>25</v>
      </c>
      <c r="H60" s="17">
        <v>6</v>
      </c>
      <c r="I60" s="17">
        <v>25</v>
      </c>
      <c r="J60" s="17">
        <v>15</v>
      </c>
      <c r="K60" s="17">
        <v>25</v>
      </c>
      <c r="L60" s="17">
        <v>41</v>
      </c>
      <c r="M60" s="17">
        <v>25</v>
      </c>
      <c r="N60" s="17">
        <v>1</v>
      </c>
      <c r="O60" s="17">
        <v>25</v>
      </c>
      <c r="P60" s="17">
        <v>15</v>
      </c>
      <c r="Q60" s="17">
        <v>25</v>
      </c>
      <c r="R60" s="17">
        <v>38</v>
      </c>
      <c r="S60" s="17">
        <v>25</v>
      </c>
      <c r="T60" s="17">
        <v>18</v>
      </c>
      <c r="U60" s="17">
        <v>25</v>
      </c>
      <c r="V60" s="17">
        <v>36</v>
      </c>
      <c r="W60" s="17">
        <v>25</v>
      </c>
      <c r="X60" s="17">
        <v>0</v>
      </c>
      <c r="Y60" s="12">
        <f t="shared" ref="Y60:Y74" si="42">C60+E60+G60+I60+K60+M60+O60+Q60+S60+U60+W60</f>
        <v>250</v>
      </c>
      <c r="Z60" s="12">
        <f t="shared" ref="Z60:Z74" si="43">D60+F60+H60+J60+L60+N60+P60+R60+T60+V60+X60</f>
        <v>170</v>
      </c>
      <c r="AA60" s="13">
        <v>-32</v>
      </c>
    </row>
    <row r="61" spans="2:38" ht="26.25" thickBot="1" x14ac:dyDescent="0.3">
      <c r="B61" s="21" t="s">
        <v>41</v>
      </c>
      <c r="C61" s="17">
        <v>0</v>
      </c>
      <c r="D61" s="17">
        <v>0</v>
      </c>
      <c r="E61" s="17">
        <v>44</v>
      </c>
      <c r="F61" s="17">
        <v>4</v>
      </c>
      <c r="G61" s="17">
        <v>44</v>
      </c>
      <c r="H61" s="17">
        <v>0</v>
      </c>
      <c r="I61" s="17">
        <v>44</v>
      </c>
      <c r="J61" s="17">
        <v>1</v>
      </c>
      <c r="K61" s="17">
        <v>44</v>
      </c>
      <c r="L61" s="17">
        <v>1</v>
      </c>
      <c r="M61" s="17">
        <v>44</v>
      </c>
      <c r="N61" s="17">
        <v>0</v>
      </c>
      <c r="O61" s="17">
        <v>44</v>
      </c>
      <c r="P61" s="17">
        <v>5</v>
      </c>
      <c r="Q61" s="17">
        <v>44</v>
      </c>
      <c r="R61" s="17">
        <v>29</v>
      </c>
      <c r="S61" s="17">
        <v>44</v>
      </c>
      <c r="T61" s="17">
        <v>23</v>
      </c>
      <c r="U61" s="17">
        <v>44</v>
      </c>
      <c r="V61" s="17">
        <v>67</v>
      </c>
      <c r="W61" s="17">
        <v>44</v>
      </c>
      <c r="X61" s="17">
        <v>12</v>
      </c>
      <c r="Y61" s="12">
        <f t="shared" si="42"/>
        <v>440</v>
      </c>
      <c r="Z61" s="12">
        <f t="shared" si="43"/>
        <v>142</v>
      </c>
      <c r="AA61" s="13">
        <v>-67.73</v>
      </c>
    </row>
    <row r="62" spans="2:38" ht="26.25" thickBot="1" x14ac:dyDescent="0.3">
      <c r="B62" s="21" t="s">
        <v>42</v>
      </c>
      <c r="C62" s="17">
        <v>0</v>
      </c>
      <c r="D62" s="17">
        <v>0</v>
      </c>
      <c r="E62" s="17">
        <v>44</v>
      </c>
      <c r="F62" s="17">
        <v>5</v>
      </c>
      <c r="G62" s="17">
        <v>44</v>
      </c>
      <c r="H62" s="17">
        <v>0</v>
      </c>
      <c r="I62" s="17">
        <v>44</v>
      </c>
      <c r="J62" s="17">
        <v>2</v>
      </c>
      <c r="K62" s="17">
        <v>44</v>
      </c>
      <c r="L62" s="17">
        <v>4</v>
      </c>
      <c r="M62" s="17">
        <v>44</v>
      </c>
      <c r="N62" s="17">
        <v>0</v>
      </c>
      <c r="O62" s="17">
        <v>44</v>
      </c>
      <c r="P62" s="17">
        <v>0</v>
      </c>
      <c r="Q62" s="17">
        <v>44</v>
      </c>
      <c r="R62" s="17">
        <v>36</v>
      </c>
      <c r="S62" s="17">
        <v>44</v>
      </c>
      <c r="T62" s="17">
        <v>15</v>
      </c>
      <c r="U62" s="17">
        <v>44</v>
      </c>
      <c r="V62" s="17">
        <v>62</v>
      </c>
      <c r="W62" s="17">
        <v>44</v>
      </c>
      <c r="X62" s="17">
        <v>7</v>
      </c>
      <c r="Y62" s="12">
        <f t="shared" si="42"/>
        <v>440</v>
      </c>
      <c r="Z62" s="12">
        <f t="shared" si="43"/>
        <v>131</v>
      </c>
      <c r="AA62" s="13">
        <v>-70.23</v>
      </c>
    </row>
    <row r="63" spans="2:38" ht="18" customHeight="1" thickBot="1" x14ac:dyDescent="0.3">
      <c r="B63" s="22" t="s">
        <v>43</v>
      </c>
      <c r="C63" s="9">
        <f>C59+C60+C61+C62</f>
        <v>0</v>
      </c>
      <c r="D63" s="9">
        <f t="shared" ref="D63:T63" si="44">D59+D60+D61+D62</f>
        <v>0</v>
      </c>
      <c r="E63" s="9">
        <f t="shared" si="44"/>
        <v>122</v>
      </c>
      <c r="F63" s="9">
        <f t="shared" si="44"/>
        <v>9</v>
      </c>
      <c r="G63" s="9">
        <f t="shared" si="44"/>
        <v>122</v>
      </c>
      <c r="H63" s="9">
        <f t="shared" si="44"/>
        <v>6</v>
      </c>
      <c r="I63" s="9">
        <f t="shared" si="44"/>
        <v>122</v>
      </c>
      <c r="J63" s="9">
        <f t="shared" si="44"/>
        <v>18</v>
      </c>
      <c r="K63" s="9">
        <f t="shared" si="44"/>
        <v>122</v>
      </c>
      <c r="L63" s="9">
        <f t="shared" si="44"/>
        <v>103</v>
      </c>
      <c r="M63" s="9">
        <f t="shared" si="44"/>
        <v>122</v>
      </c>
      <c r="N63" s="9">
        <f t="shared" si="44"/>
        <v>9</v>
      </c>
      <c r="O63" s="9">
        <f t="shared" si="44"/>
        <v>238</v>
      </c>
      <c r="P63" s="9">
        <f t="shared" si="44"/>
        <v>75</v>
      </c>
      <c r="Q63" s="9">
        <f t="shared" si="44"/>
        <v>238</v>
      </c>
      <c r="R63" s="9">
        <f t="shared" si="44"/>
        <v>198</v>
      </c>
      <c r="S63" s="9">
        <f t="shared" si="44"/>
        <v>238</v>
      </c>
      <c r="T63" s="9">
        <f t="shared" si="44"/>
        <v>146</v>
      </c>
      <c r="U63" s="9">
        <f t="shared" ref="U63:W63" si="45">U59+U60+U61+U62</f>
        <v>238</v>
      </c>
      <c r="V63" s="9">
        <f>SUM(V59:V62)</f>
        <v>284</v>
      </c>
      <c r="W63" s="9">
        <f t="shared" si="45"/>
        <v>238</v>
      </c>
      <c r="X63" s="9">
        <f>SUM(X59:X62)</f>
        <v>92</v>
      </c>
      <c r="Y63" s="15">
        <f t="shared" si="42"/>
        <v>1800</v>
      </c>
      <c r="Z63" s="15">
        <f t="shared" si="43"/>
        <v>940</v>
      </c>
      <c r="AA63" s="9">
        <v>-47.78</v>
      </c>
    </row>
    <row r="64" spans="2:38" ht="30" customHeight="1" thickBot="1" x14ac:dyDescent="0.3">
      <c r="B64" s="21" t="s">
        <v>44</v>
      </c>
      <c r="C64" s="17">
        <v>0</v>
      </c>
      <c r="D64" s="17">
        <v>0</v>
      </c>
      <c r="E64" s="17">
        <v>2</v>
      </c>
      <c r="F64" s="17">
        <v>0</v>
      </c>
      <c r="G64" s="17">
        <v>2</v>
      </c>
      <c r="H64" s="17">
        <v>0</v>
      </c>
      <c r="I64" s="17">
        <v>2</v>
      </c>
      <c r="J64" s="17">
        <v>0</v>
      </c>
      <c r="K64" s="17">
        <v>2</v>
      </c>
      <c r="L64" s="17">
        <v>0</v>
      </c>
      <c r="M64" s="17">
        <v>2</v>
      </c>
      <c r="N64" s="17">
        <v>0</v>
      </c>
      <c r="O64" s="17">
        <v>2</v>
      </c>
      <c r="P64" s="17">
        <v>0</v>
      </c>
      <c r="Q64" s="17">
        <v>2</v>
      </c>
      <c r="R64" s="17">
        <v>30</v>
      </c>
      <c r="S64" s="17">
        <v>2</v>
      </c>
      <c r="T64" s="17">
        <v>9</v>
      </c>
      <c r="U64" s="17">
        <v>2</v>
      </c>
      <c r="V64" s="17">
        <v>1</v>
      </c>
      <c r="W64" s="17">
        <v>2</v>
      </c>
      <c r="X64" s="17">
        <v>0</v>
      </c>
      <c r="Y64" s="12">
        <f t="shared" si="42"/>
        <v>20</v>
      </c>
      <c r="Z64" s="12">
        <f t="shared" si="43"/>
        <v>40</v>
      </c>
      <c r="AA64" s="13">
        <v>100</v>
      </c>
    </row>
    <row r="65" spans="2:27" ht="30.75" customHeight="1" thickBot="1" x14ac:dyDescent="0.3">
      <c r="B65" s="21" t="s">
        <v>45</v>
      </c>
      <c r="C65" s="17">
        <v>0</v>
      </c>
      <c r="D65" s="17">
        <v>0</v>
      </c>
      <c r="E65" s="17">
        <v>2</v>
      </c>
      <c r="F65" s="17">
        <v>0</v>
      </c>
      <c r="G65" s="17">
        <v>2</v>
      </c>
      <c r="H65" s="17">
        <v>0</v>
      </c>
      <c r="I65" s="17">
        <v>2</v>
      </c>
      <c r="J65" s="17">
        <v>0</v>
      </c>
      <c r="K65" s="17">
        <v>2</v>
      </c>
      <c r="L65" s="17">
        <v>1</v>
      </c>
      <c r="M65" s="17">
        <v>2</v>
      </c>
      <c r="N65" s="17">
        <v>0</v>
      </c>
      <c r="O65" s="17">
        <v>2</v>
      </c>
      <c r="P65" s="17">
        <v>1</v>
      </c>
      <c r="Q65" s="17">
        <v>2</v>
      </c>
      <c r="R65" s="17">
        <v>2</v>
      </c>
      <c r="S65" s="17">
        <v>2</v>
      </c>
      <c r="T65" s="17">
        <v>0</v>
      </c>
      <c r="U65" s="17">
        <v>2</v>
      </c>
      <c r="V65" s="17">
        <v>5</v>
      </c>
      <c r="W65" s="17">
        <v>2</v>
      </c>
      <c r="X65" s="17">
        <v>0</v>
      </c>
      <c r="Y65" s="12">
        <f t="shared" si="42"/>
        <v>20</v>
      </c>
      <c r="Z65" s="12">
        <f t="shared" si="43"/>
        <v>9</v>
      </c>
      <c r="AA65" s="13">
        <v>-55</v>
      </c>
    </row>
    <row r="66" spans="2:27" ht="38.25" customHeight="1" thickBot="1" x14ac:dyDescent="0.3">
      <c r="B66" s="21" t="s">
        <v>46</v>
      </c>
      <c r="C66" s="17">
        <v>0</v>
      </c>
      <c r="D66" s="17">
        <v>0</v>
      </c>
      <c r="E66" s="17">
        <v>16</v>
      </c>
      <c r="F66" s="17">
        <v>0</v>
      </c>
      <c r="G66" s="17">
        <v>16</v>
      </c>
      <c r="H66" s="17">
        <v>0</v>
      </c>
      <c r="I66" s="17">
        <v>16</v>
      </c>
      <c r="J66" s="17">
        <v>0</v>
      </c>
      <c r="K66" s="17">
        <v>16</v>
      </c>
      <c r="L66" s="17">
        <v>3</v>
      </c>
      <c r="M66" s="17">
        <v>16</v>
      </c>
      <c r="N66" s="17">
        <v>0</v>
      </c>
      <c r="O66" s="17">
        <v>16</v>
      </c>
      <c r="P66" s="17">
        <v>1</v>
      </c>
      <c r="Q66" s="17">
        <v>16</v>
      </c>
      <c r="R66" s="17">
        <v>11</v>
      </c>
      <c r="S66" s="17">
        <v>16</v>
      </c>
      <c r="T66" s="17">
        <v>16</v>
      </c>
      <c r="U66" s="17">
        <v>16</v>
      </c>
      <c r="V66" s="17">
        <v>3</v>
      </c>
      <c r="W66" s="17">
        <v>16</v>
      </c>
      <c r="X66" s="17">
        <v>1</v>
      </c>
      <c r="Y66" s="12">
        <f t="shared" si="42"/>
        <v>160</v>
      </c>
      <c r="Z66" s="12">
        <f t="shared" si="43"/>
        <v>35</v>
      </c>
      <c r="AA66" s="13">
        <v>-78.13</v>
      </c>
    </row>
    <row r="67" spans="2:27" ht="26.25" thickBot="1" x14ac:dyDescent="0.3">
      <c r="B67" s="21" t="s">
        <v>47</v>
      </c>
      <c r="C67" s="17">
        <v>0</v>
      </c>
      <c r="D67" s="17">
        <v>0</v>
      </c>
      <c r="E67" s="17">
        <v>15</v>
      </c>
      <c r="F67" s="17">
        <v>0</v>
      </c>
      <c r="G67" s="17">
        <v>15</v>
      </c>
      <c r="H67" s="17">
        <v>0</v>
      </c>
      <c r="I67" s="17">
        <v>15</v>
      </c>
      <c r="J67" s="17">
        <v>1</v>
      </c>
      <c r="K67" s="17">
        <v>15</v>
      </c>
      <c r="L67" s="17">
        <v>0</v>
      </c>
      <c r="M67" s="17">
        <v>15</v>
      </c>
      <c r="N67" s="17">
        <v>0</v>
      </c>
      <c r="O67" s="17">
        <v>15</v>
      </c>
      <c r="P67" s="17">
        <v>0</v>
      </c>
      <c r="Q67" s="17">
        <v>15</v>
      </c>
      <c r="R67" s="17">
        <v>5</v>
      </c>
      <c r="S67" s="17">
        <v>15</v>
      </c>
      <c r="T67" s="17">
        <v>2</v>
      </c>
      <c r="U67" s="17">
        <v>15</v>
      </c>
      <c r="V67" s="17">
        <v>6</v>
      </c>
      <c r="W67" s="17">
        <v>15</v>
      </c>
      <c r="X67" s="17">
        <v>4</v>
      </c>
      <c r="Y67" s="12">
        <f t="shared" si="42"/>
        <v>150</v>
      </c>
      <c r="Z67" s="12">
        <f t="shared" si="43"/>
        <v>18</v>
      </c>
      <c r="AA67" s="13">
        <v>-88</v>
      </c>
    </row>
    <row r="68" spans="2:27" ht="15.75" thickBot="1" x14ac:dyDescent="0.3">
      <c r="B68" s="22" t="s">
        <v>48</v>
      </c>
      <c r="C68" s="9">
        <f t="shared" ref="C68:T68" si="46">SUM(C64:C67)</f>
        <v>0</v>
      </c>
      <c r="D68" s="9">
        <f t="shared" si="46"/>
        <v>0</v>
      </c>
      <c r="E68" s="9">
        <f t="shared" si="46"/>
        <v>35</v>
      </c>
      <c r="F68" s="9">
        <f t="shared" si="46"/>
        <v>0</v>
      </c>
      <c r="G68" s="9">
        <f t="shared" si="46"/>
        <v>35</v>
      </c>
      <c r="H68" s="9">
        <f t="shared" si="46"/>
        <v>0</v>
      </c>
      <c r="I68" s="9">
        <f t="shared" si="46"/>
        <v>35</v>
      </c>
      <c r="J68" s="9">
        <f t="shared" si="46"/>
        <v>1</v>
      </c>
      <c r="K68" s="9">
        <f t="shared" si="46"/>
        <v>35</v>
      </c>
      <c r="L68" s="9">
        <f t="shared" si="46"/>
        <v>4</v>
      </c>
      <c r="M68" s="9">
        <f t="shared" si="46"/>
        <v>35</v>
      </c>
      <c r="N68" s="9">
        <f t="shared" si="46"/>
        <v>0</v>
      </c>
      <c r="O68" s="9">
        <f t="shared" si="46"/>
        <v>35</v>
      </c>
      <c r="P68" s="9">
        <f t="shared" si="46"/>
        <v>2</v>
      </c>
      <c r="Q68" s="9">
        <f t="shared" si="46"/>
        <v>35</v>
      </c>
      <c r="R68" s="9">
        <f t="shared" si="46"/>
        <v>48</v>
      </c>
      <c r="S68" s="9">
        <f t="shared" si="46"/>
        <v>35</v>
      </c>
      <c r="T68" s="9">
        <f t="shared" si="46"/>
        <v>27</v>
      </c>
      <c r="U68" s="9">
        <f t="shared" ref="U68:W68" si="47">SUM(U64:U67)</f>
        <v>35</v>
      </c>
      <c r="V68" s="9">
        <f>SUM(V64:V67)</f>
        <v>15</v>
      </c>
      <c r="W68" s="9">
        <f t="shared" si="47"/>
        <v>35</v>
      </c>
      <c r="X68" s="9">
        <f>SUM(X64:X67)</f>
        <v>5</v>
      </c>
      <c r="Y68" s="15">
        <f t="shared" si="42"/>
        <v>350</v>
      </c>
      <c r="Z68" s="15">
        <f t="shared" si="43"/>
        <v>102</v>
      </c>
      <c r="AA68" s="9">
        <v>-70.86</v>
      </c>
    </row>
    <row r="69" spans="2:27" ht="26.25" thickBot="1" x14ac:dyDescent="0.3">
      <c r="B69" s="21" t="s">
        <v>49</v>
      </c>
      <c r="C69" s="17">
        <v>0</v>
      </c>
      <c r="D69" s="17">
        <v>0</v>
      </c>
      <c r="E69" s="17">
        <v>83</v>
      </c>
      <c r="F69" s="17">
        <v>10</v>
      </c>
      <c r="G69" s="17">
        <v>83</v>
      </c>
      <c r="H69" s="17">
        <v>40</v>
      </c>
      <c r="I69" s="17">
        <v>83</v>
      </c>
      <c r="J69" s="17">
        <v>22</v>
      </c>
      <c r="K69" s="17">
        <v>83</v>
      </c>
      <c r="L69" s="17">
        <v>12</v>
      </c>
      <c r="M69" s="17">
        <v>83</v>
      </c>
      <c r="N69" s="17">
        <v>0</v>
      </c>
      <c r="O69" s="17">
        <v>83</v>
      </c>
      <c r="P69" s="17">
        <v>16</v>
      </c>
      <c r="Q69" s="17">
        <v>83</v>
      </c>
      <c r="R69" s="17">
        <v>46</v>
      </c>
      <c r="S69" s="17">
        <v>83</v>
      </c>
      <c r="T69" s="17">
        <v>71</v>
      </c>
      <c r="U69" s="17">
        <v>83</v>
      </c>
      <c r="V69" s="17">
        <v>32</v>
      </c>
      <c r="W69" s="17">
        <v>83</v>
      </c>
      <c r="X69" s="17">
        <v>11</v>
      </c>
      <c r="Y69" s="12">
        <f t="shared" si="42"/>
        <v>830</v>
      </c>
      <c r="Z69" s="12">
        <f t="shared" si="43"/>
        <v>260</v>
      </c>
      <c r="AA69" s="13">
        <v>-68.67</v>
      </c>
    </row>
    <row r="70" spans="2:27" ht="39" thickBot="1" x14ac:dyDescent="0.3">
      <c r="B70" s="21" t="s">
        <v>50</v>
      </c>
      <c r="C70" s="12">
        <v>0</v>
      </c>
      <c r="D70" s="12">
        <v>0</v>
      </c>
      <c r="E70" s="12">
        <v>83</v>
      </c>
      <c r="F70" s="12">
        <v>6</v>
      </c>
      <c r="G70" s="12">
        <v>83</v>
      </c>
      <c r="H70" s="12">
        <v>5</v>
      </c>
      <c r="I70" s="12">
        <v>83</v>
      </c>
      <c r="J70" s="12">
        <v>2</v>
      </c>
      <c r="K70" s="12">
        <v>83</v>
      </c>
      <c r="L70" s="12">
        <v>0</v>
      </c>
      <c r="M70" s="12">
        <v>83</v>
      </c>
      <c r="N70" s="12">
        <v>0</v>
      </c>
      <c r="O70" s="12">
        <v>83</v>
      </c>
      <c r="P70" s="12">
        <v>7</v>
      </c>
      <c r="Q70" s="12">
        <v>83</v>
      </c>
      <c r="R70" s="12">
        <v>93</v>
      </c>
      <c r="S70" s="12">
        <v>83</v>
      </c>
      <c r="T70" s="12">
        <v>34</v>
      </c>
      <c r="U70" s="12">
        <v>83</v>
      </c>
      <c r="V70" s="12">
        <v>20</v>
      </c>
      <c r="W70" s="12">
        <v>83</v>
      </c>
      <c r="X70" s="12">
        <v>5</v>
      </c>
      <c r="Y70" s="12">
        <f t="shared" si="42"/>
        <v>830</v>
      </c>
      <c r="Z70" s="12">
        <f t="shared" si="43"/>
        <v>172</v>
      </c>
      <c r="AA70" s="19">
        <v>-79.28</v>
      </c>
    </row>
    <row r="71" spans="2:27" ht="15.75" thickBot="1" x14ac:dyDescent="0.3">
      <c r="B71" s="22" t="s">
        <v>51</v>
      </c>
      <c r="C71" s="9">
        <f t="shared" ref="C71:T71" si="48">SUM(C69:C70)</f>
        <v>0</v>
      </c>
      <c r="D71" s="9">
        <f t="shared" si="48"/>
        <v>0</v>
      </c>
      <c r="E71" s="9">
        <f t="shared" si="48"/>
        <v>166</v>
      </c>
      <c r="F71" s="9">
        <f t="shared" si="48"/>
        <v>16</v>
      </c>
      <c r="G71" s="9">
        <f t="shared" si="48"/>
        <v>166</v>
      </c>
      <c r="H71" s="9">
        <f t="shared" si="48"/>
        <v>45</v>
      </c>
      <c r="I71" s="9">
        <f t="shared" si="48"/>
        <v>166</v>
      </c>
      <c r="J71" s="9">
        <f t="shared" si="48"/>
        <v>24</v>
      </c>
      <c r="K71" s="9">
        <f t="shared" si="48"/>
        <v>166</v>
      </c>
      <c r="L71" s="9">
        <f t="shared" si="48"/>
        <v>12</v>
      </c>
      <c r="M71" s="9">
        <f t="shared" si="48"/>
        <v>166</v>
      </c>
      <c r="N71" s="9">
        <f t="shared" si="48"/>
        <v>0</v>
      </c>
      <c r="O71" s="9">
        <f t="shared" si="48"/>
        <v>166</v>
      </c>
      <c r="P71" s="9">
        <f t="shared" si="48"/>
        <v>23</v>
      </c>
      <c r="Q71" s="9">
        <f t="shared" si="48"/>
        <v>166</v>
      </c>
      <c r="R71" s="9">
        <f t="shared" si="48"/>
        <v>139</v>
      </c>
      <c r="S71" s="9">
        <f t="shared" si="48"/>
        <v>166</v>
      </c>
      <c r="T71" s="9">
        <f t="shared" si="48"/>
        <v>105</v>
      </c>
      <c r="U71" s="9">
        <f t="shared" ref="U71:W71" si="49">SUM(U69:U70)</f>
        <v>166</v>
      </c>
      <c r="V71" s="9">
        <f>SUM(V69:V70)</f>
        <v>52</v>
      </c>
      <c r="W71" s="9">
        <f t="shared" si="49"/>
        <v>166</v>
      </c>
      <c r="X71" s="9">
        <f>SUM(X69:X70)</f>
        <v>16</v>
      </c>
      <c r="Y71" s="15">
        <f t="shared" si="42"/>
        <v>1660</v>
      </c>
      <c r="Z71" s="15">
        <f t="shared" si="43"/>
        <v>432</v>
      </c>
      <c r="AA71" s="9">
        <v>-73.98</v>
      </c>
    </row>
    <row r="72" spans="2:27" ht="26.25" thickBot="1" x14ac:dyDescent="0.3">
      <c r="B72" s="21" t="s">
        <v>52</v>
      </c>
      <c r="C72" s="17">
        <v>0</v>
      </c>
      <c r="D72" s="17">
        <v>0</v>
      </c>
      <c r="E72" s="17">
        <v>80</v>
      </c>
      <c r="F72" s="17">
        <v>3</v>
      </c>
      <c r="G72" s="17">
        <v>80</v>
      </c>
      <c r="H72" s="17">
        <v>30</v>
      </c>
      <c r="I72" s="17">
        <v>80</v>
      </c>
      <c r="J72" s="17">
        <v>9</v>
      </c>
      <c r="K72" s="17">
        <v>80</v>
      </c>
      <c r="L72" s="17">
        <v>26</v>
      </c>
      <c r="M72" s="17">
        <v>80</v>
      </c>
      <c r="N72" s="17">
        <v>0</v>
      </c>
      <c r="O72" s="17">
        <v>80</v>
      </c>
      <c r="P72" s="17">
        <v>62</v>
      </c>
      <c r="Q72" s="17">
        <v>80</v>
      </c>
      <c r="R72" s="17">
        <v>52</v>
      </c>
      <c r="S72" s="17">
        <v>80</v>
      </c>
      <c r="T72" s="17">
        <v>50</v>
      </c>
      <c r="U72" s="17">
        <v>80</v>
      </c>
      <c r="V72" s="17">
        <v>51</v>
      </c>
      <c r="W72" s="17">
        <v>80</v>
      </c>
      <c r="X72" s="17">
        <v>25</v>
      </c>
      <c r="Y72" s="12">
        <f t="shared" si="42"/>
        <v>800</v>
      </c>
      <c r="Z72" s="12">
        <f t="shared" si="43"/>
        <v>308</v>
      </c>
      <c r="AA72" s="13">
        <v>-61.5</v>
      </c>
    </row>
    <row r="73" spans="2:27" ht="15.75" thickBot="1" x14ac:dyDescent="0.3">
      <c r="B73" s="22" t="s">
        <v>53</v>
      </c>
      <c r="C73" s="9">
        <f t="shared" ref="C73:T73" si="50">SUM(C72:C72)</f>
        <v>0</v>
      </c>
      <c r="D73" s="9">
        <f t="shared" si="50"/>
        <v>0</v>
      </c>
      <c r="E73" s="9">
        <f t="shared" si="50"/>
        <v>80</v>
      </c>
      <c r="F73" s="9">
        <f t="shared" si="50"/>
        <v>3</v>
      </c>
      <c r="G73" s="9">
        <f t="shared" si="50"/>
        <v>80</v>
      </c>
      <c r="H73" s="9">
        <f t="shared" si="50"/>
        <v>30</v>
      </c>
      <c r="I73" s="9">
        <f t="shared" si="50"/>
        <v>80</v>
      </c>
      <c r="J73" s="9">
        <f t="shared" si="50"/>
        <v>9</v>
      </c>
      <c r="K73" s="9">
        <f t="shared" si="50"/>
        <v>80</v>
      </c>
      <c r="L73" s="9">
        <f t="shared" si="50"/>
        <v>26</v>
      </c>
      <c r="M73" s="9">
        <f t="shared" si="50"/>
        <v>80</v>
      </c>
      <c r="N73" s="9">
        <f t="shared" si="50"/>
        <v>0</v>
      </c>
      <c r="O73" s="9">
        <f t="shared" si="50"/>
        <v>80</v>
      </c>
      <c r="P73" s="9">
        <f t="shared" si="50"/>
        <v>62</v>
      </c>
      <c r="Q73" s="9">
        <f t="shared" si="50"/>
        <v>80</v>
      </c>
      <c r="R73" s="9">
        <f t="shared" si="50"/>
        <v>52</v>
      </c>
      <c r="S73" s="9">
        <f t="shared" si="50"/>
        <v>80</v>
      </c>
      <c r="T73" s="9">
        <f t="shared" si="50"/>
        <v>50</v>
      </c>
      <c r="U73" s="9">
        <f t="shared" ref="U73:W73" si="51">SUM(U72:U72)</f>
        <v>80</v>
      </c>
      <c r="V73" s="9">
        <f>SUM(V72)</f>
        <v>51</v>
      </c>
      <c r="W73" s="9">
        <f t="shared" si="51"/>
        <v>80</v>
      </c>
      <c r="X73" s="9">
        <f>SUM(X72)</f>
        <v>25</v>
      </c>
      <c r="Y73" s="12">
        <f t="shared" si="42"/>
        <v>800</v>
      </c>
      <c r="Z73" s="12">
        <f t="shared" si="43"/>
        <v>308</v>
      </c>
      <c r="AA73" s="13">
        <v>-61.5</v>
      </c>
    </row>
    <row r="74" spans="2:27" ht="15.75" thickBot="1" x14ac:dyDescent="0.3">
      <c r="B74" s="21" t="s">
        <v>2</v>
      </c>
      <c r="C74" s="9">
        <f>C63+C68+C71+C73</f>
        <v>0</v>
      </c>
      <c r="D74" s="9">
        <f t="shared" ref="D74:R74" si="52">D63+D68+D71+D73</f>
        <v>0</v>
      </c>
      <c r="E74" s="9">
        <f t="shared" si="52"/>
        <v>403</v>
      </c>
      <c r="F74" s="9">
        <f t="shared" si="52"/>
        <v>28</v>
      </c>
      <c r="G74" s="9">
        <f t="shared" si="52"/>
        <v>403</v>
      </c>
      <c r="H74" s="9">
        <f t="shared" si="52"/>
        <v>81</v>
      </c>
      <c r="I74" s="9">
        <f t="shared" si="52"/>
        <v>403</v>
      </c>
      <c r="J74" s="9">
        <f t="shared" si="52"/>
        <v>52</v>
      </c>
      <c r="K74" s="9">
        <f t="shared" si="52"/>
        <v>403</v>
      </c>
      <c r="L74" s="9">
        <f t="shared" si="52"/>
        <v>145</v>
      </c>
      <c r="M74" s="9">
        <f t="shared" si="52"/>
        <v>403</v>
      </c>
      <c r="N74" s="9">
        <f t="shared" si="52"/>
        <v>9</v>
      </c>
      <c r="O74" s="9">
        <f t="shared" si="52"/>
        <v>519</v>
      </c>
      <c r="P74" s="9">
        <f t="shared" si="52"/>
        <v>162</v>
      </c>
      <c r="Q74" s="9">
        <f t="shared" si="52"/>
        <v>519</v>
      </c>
      <c r="R74" s="9">
        <f t="shared" si="52"/>
        <v>437</v>
      </c>
      <c r="S74" s="9">
        <f t="shared" ref="S74:U74" si="53">S63+S68+S71+S73</f>
        <v>519</v>
      </c>
      <c r="T74" s="9">
        <f t="shared" ref="T74" si="54">T63+T68+T71+T73</f>
        <v>328</v>
      </c>
      <c r="U74" s="9">
        <f t="shared" si="53"/>
        <v>519</v>
      </c>
      <c r="V74" s="9">
        <f>V63+V68+V71+V73</f>
        <v>402</v>
      </c>
      <c r="W74" s="9">
        <f t="shared" ref="W74:X74" si="55">W63+W68+W71+W73</f>
        <v>519</v>
      </c>
      <c r="X74" s="9">
        <f>X63+X68+X71+X73</f>
        <v>138</v>
      </c>
      <c r="Y74" s="15">
        <f t="shared" si="42"/>
        <v>4610</v>
      </c>
      <c r="Z74" s="15">
        <f t="shared" si="43"/>
        <v>1782</v>
      </c>
      <c r="AA74" s="9">
        <v>-61.34</v>
      </c>
    </row>
    <row r="75" spans="2:27" x14ac:dyDescent="0.25">
      <c r="B75" s="2" t="s">
        <v>34</v>
      </c>
      <c r="C75" s="20"/>
    </row>
  </sheetData>
  <mergeCells count="86">
    <mergeCell ref="W57:X57"/>
    <mergeCell ref="W8:X8"/>
    <mergeCell ref="W16:X16"/>
    <mergeCell ref="W22:X22"/>
    <mergeCell ref="W28:X28"/>
    <mergeCell ref="W34:X34"/>
    <mergeCell ref="S8:T8"/>
    <mergeCell ref="S16:T16"/>
    <mergeCell ref="S22:T22"/>
    <mergeCell ref="S28:T28"/>
    <mergeCell ref="S34:T34"/>
    <mergeCell ref="O8:P8"/>
    <mergeCell ref="O16:P16"/>
    <mergeCell ref="O22:P22"/>
    <mergeCell ref="O28:P28"/>
    <mergeCell ref="I16:J16"/>
    <mergeCell ref="I22:J22"/>
    <mergeCell ref="I28:J28"/>
    <mergeCell ref="I8:J8"/>
    <mergeCell ref="K8:L8"/>
    <mergeCell ref="K16:L16"/>
    <mergeCell ref="K22:L22"/>
    <mergeCell ref="K28:L28"/>
    <mergeCell ref="M8:N8"/>
    <mergeCell ref="M16:N16"/>
    <mergeCell ref="M22:N22"/>
    <mergeCell ref="M28:N28"/>
    <mergeCell ref="B5:AA5"/>
    <mergeCell ref="I34:J34"/>
    <mergeCell ref="G8:H8"/>
    <mergeCell ref="G16:H16"/>
    <mergeCell ref="G22:H22"/>
    <mergeCell ref="G28:H28"/>
    <mergeCell ref="G34:H34"/>
    <mergeCell ref="B33:Y33"/>
    <mergeCell ref="B34:B35"/>
    <mergeCell ref="C34:D34"/>
    <mergeCell ref="Y34:AA34"/>
    <mergeCell ref="Y22:AA22"/>
    <mergeCell ref="B28:B29"/>
    <mergeCell ref="C28:D28"/>
    <mergeCell ref="E22:F22"/>
    <mergeCell ref="E28:F28"/>
    <mergeCell ref="E34:F34"/>
    <mergeCell ref="I57:J57"/>
    <mergeCell ref="B56:AA56"/>
    <mergeCell ref="B57:B58"/>
    <mergeCell ref="C57:D57"/>
    <mergeCell ref="E57:F57"/>
    <mergeCell ref="G57:H57"/>
    <mergeCell ref="Y57:AA57"/>
    <mergeCell ref="K57:L57"/>
    <mergeCell ref="M57:N57"/>
    <mergeCell ref="O57:P57"/>
    <mergeCell ref="Q57:R57"/>
    <mergeCell ref="S57:T57"/>
    <mergeCell ref="K34:L34"/>
    <mergeCell ref="O34:P34"/>
    <mergeCell ref="M34:N34"/>
    <mergeCell ref="B4:AA4"/>
    <mergeCell ref="B15:Y15"/>
    <mergeCell ref="B21:Y21"/>
    <mergeCell ref="Y28:AA28"/>
    <mergeCell ref="B22:B23"/>
    <mergeCell ref="B27:Y27"/>
    <mergeCell ref="C22:D22"/>
    <mergeCell ref="Y8:AA8"/>
    <mergeCell ref="B16:B17"/>
    <mergeCell ref="C16:D16"/>
    <mergeCell ref="B8:B9"/>
    <mergeCell ref="C8:D8"/>
    <mergeCell ref="Y16:AA16"/>
    <mergeCell ref="B6:D6"/>
    <mergeCell ref="E8:F8"/>
    <mergeCell ref="E16:F16"/>
    <mergeCell ref="Q8:R8"/>
    <mergeCell ref="Q16:R16"/>
    <mergeCell ref="Q22:R22"/>
    <mergeCell ref="Q28:R28"/>
    <mergeCell ref="Q34:R34"/>
    <mergeCell ref="U57:V57"/>
    <mergeCell ref="U8:V8"/>
    <mergeCell ref="U16:V16"/>
    <mergeCell ref="U22:V22"/>
    <mergeCell ref="U28:V28"/>
    <mergeCell ref="U34:V34"/>
  </mergeCells>
  <pageMargins left="0.19685039370078741" right="0.19685039370078741" top="0.19685039370078741" bottom="0.11811023622047245" header="0" footer="0"/>
  <pageSetup paperSize="9" scale="37" fitToHeight="0" orientation="portrait" r:id="rId1"/>
  <rowBreaks count="1" manualBreakCount="1"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Chaves Do Prado</dc:creator>
  <cp:keywords/>
  <dc:description/>
  <cp:lastModifiedBy>Solange Fidelis de Brito</cp:lastModifiedBy>
  <cp:revision/>
  <cp:lastPrinted>2025-12-12T17:23:46Z</cp:lastPrinted>
  <dcterms:created xsi:type="dcterms:W3CDTF">2024-03-18T14:08:47Z</dcterms:created>
  <dcterms:modified xsi:type="dcterms:W3CDTF">2025-12-12T17:23:50Z</dcterms:modified>
  <cp:category/>
  <cp:contentStatus/>
</cp:coreProperties>
</file>